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0" yWindow="0" windowWidth="11880" windowHeight="6945" tabRatio="848" activeTab="5"/>
  </bookViews>
  <sheets>
    <sheet name="มห1.ประกอบ" sheetId="25" r:id="rId1"/>
    <sheet name="ธกส" sheetId="24" r:id="rId2"/>
    <sheet name="มหประกอบงบ" sheetId="23" r:id="rId3"/>
    <sheet name="หมายเหตุ 2" sheetId="22" r:id="rId4"/>
    <sheet name="หมายเหตุ " sheetId="21" r:id="rId5"/>
    <sheet name="กระดาษทำการ" sheetId="20" r:id="rId6"/>
    <sheet name="งบทดลอง " sheetId="1" r:id="rId7"/>
    <sheet name="รับจ่ายเงินสด" sheetId="2" r:id="rId8"/>
  </sheets>
  <definedNames>
    <definedName name="_xlnm.Print_Area" localSheetId="5">กระดาษทำการ!$A$1:$T$104</definedName>
    <definedName name="_xlnm.Print_Area" localSheetId="7">รับจ่ายเงินสด!$A$1:$N$94</definedName>
  </definedNames>
  <calcPr calcId="124519"/>
</workbook>
</file>

<file path=xl/calcChain.xml><?xml version="1.0" encoding="utf-8"?>
<calcChain xmlns="http://schemas.openxmlformats.org/spreadsheetml/2006/main">
  <c r="B9" i="23"/>
  <c r="B9" i="22"/>
  <c r="D28" i="25"/>
  <c r="B65" i="2" l="1"/>
  <c r="C31" i="1"/>
  <c r="E80" i="2"/>
  <c r="E65"/>
  <c r="A65"/>
  <c r="C54" i="25"/>
  <c r="C23"/>
  <c r="F73" i="24"/>
  <c r="F74" s="1"/>
  <c r="B80" i="2"/>
  <c r="D54" i="25" l="1"/>
  <c r="E38" i="2"/>
  <c r="B38"/>
  <c r="D31" i="1" l="1"/>
  <c r="D13" i="25" l="1"/>
  <c r="C34"/>
  <c r="C28"/>
  <c r="D23"/>
  <c r="D34" l="1"/>
  <c r="B11" i="21"/>
  <c r="E18" i="2" l="1"/>
  <c r="E39" s="1"/>
  <c r="C61" i="25"/>
  <c r="C57"/>
  <c r="C13"/>
  <c r="B18" i="2"/>
  <c r="A18"/>
  <c r="D62" i="25" l="1"/>
  <c r="B81" i="2"/>
  <c r="E81"/>
  <c r="E85" s="1"/>
  <c r="C62" i="25"/>
  <c r="B39" i="2"/>
  <c r="B85" l="1"/>
</calcChain>
</file>

<file path=xl/sharedStrings.xml><?xml version="1.0" encoding="utf-8"?>
<sst xmlns="http://schemas.openxmlformats.org/spreadsheetml/2006/main" count="508" uniqueCount="340">
  <si>
    <t>องค์การบริหารส่วนตำบลห้วยยาง  อำเภอทับสะแก  จังหวัดประจวบคีรีขันธ์</t>
  </si>
  <si>
    <t>รายการ</t>
  </si>
  <si>
    <t>รหัส</t>
  </si>
  <si>
    <t>เดบิต</t>
  </si>
  <si>
    <t>เครดิต</t>
  </si>
  <si>
    <t xml:space="preserve"> -</t>
  </si>
  <si>
    <t>รายได้ค้างรับ</t>
  </si>
  <si>
    <t>เงินทุนโครงการเศรษฐกิจชุมชน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</si>
  <si>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</si>
  <si>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</si>
  <si>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</si>
  <si>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</si>
  <si>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</si>
  <si>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ที่ดินและสิ่งก่อสร้าง</t>
  </si>
  <si>
    <t>ครุภัณฑ์</t>
  </si>
  <si>
    <t>งบกลาง</t>
  </si>
  <si>
    <t>เงินสะสม</t>
  </si>
  <si>
    <t>องค์การบริหารส่วนตำบลห้วยยาง  อำเภอทับสะแก   จังหวัดประจวบคีรีขันธ์</t>
  </si>
  <si>
    <t>รายงาน รับ - จ่าย  เงินสด</t>
  </si>
  <si>
    <t>จนถึงปัจจุบัน</t>
  </si>
  <si>
    <t>เดือนนี้</t>
  </si>
  <si>
    <t>ประมาณการ (บาท)</t>
  </si>
  <si>
    <t>เกิดขึ้นจริง (บาท)</t>
  </si>
  <si>
    <t>เกิดขึ้นจริง</t>
  </si>
  <si>
    <t>รายรับ (หมายเหตุ 1 )</t>
  </si>
  <si>
    <t>ภาษีอากร</t>
  </si>
  <si>
    <t>ค่าธรรมเนียม ค่าปรับใบอนุญาต</t>
  </si>
  <si>
    <t>รายได้จากทรัพย์สิน</t>
  </si>
  <si>
    <t>รายได้เบ็ดเตล็ด</t>
  </si>
  <si>
    <t>ภาษีจัดสรร</t>
  </si>
  <si>
    <t xml:space="preserve"> -2-</t>
  </si>
  <si>
    <t>รายจ่าย</t>
  </si>
  <si>
    <t>องค์การบริหารส่วนตำบลห้วยยาง</t>
  </si>
  <si>
    <t>งบกระทบยอดเงินฝากธนาคาร</t>
  </si>
  <si>
    <t>ผู้จัดทำ</t>
  </si>
  <si>
    <t>กระดาษทำการกระทบยอด</t>
  </si>
  <si>
    <t>รายจ่ายตามงบประมาณ  (จ่ายจากรายรับ)</t>
  </si>
  <si>
    <t>แผนงาน</t>
  </si>
  <si>
    <t>00110</t>
  </si>
  <si>
    <t>00250</t>
  </si>
  <si>
    <t>00220</t>
  </si>
  <si>
    <t>00240</t>
  </si>
  <si>
    <t>00320</t>
  </si>
  <si>
    <t>00410</t>
  </si>
  <si>
    <t xml:space="preserve">รวม </t>
  </si>
  <si>
    <t>งาน</t>
  </si>
  <si>
    <t>00111</t>
  </si>
  <si>
    <t>00221</t>
  </si>
  <si>
    <t>00241</t>
  </si>
  <si>
    <t>00242</t>
  </si>
  <si>
    <t>00323</t>
  </si>
  <si>
    <t>00411</t>
  </si>
  <si>
    <t>ยอดยกมา</t>
  </si>
  <si>
    <t xml:space="preserve">องค์การบริหารส่วนตำบลห้วยยาง  </t>
  </si>
  <si>
    <t>อำเภอทับสะแก   จังหวัดประจวบคีรีขันธ์</t>
  </si>
  <si>
    <t>ยอดยกไป</t>
  </si>
  <si>
    <t>รวมรายจ่าย</t>
  </si>
  <si>
    <t>รวมรายรับ</t>
  </si>
  <si>
    <t>00210</t>
  </si>
  <si>
    <t>00211</t>
  </si>
  <si>
    <t>ธกส. สาขาทับสะแก    635 - 2 - 18114 - 1</t>
  </si>
  <si>
    <t>00113</t>
  </si>
  <si>
    <t>ค่าใช้จ่าย  5%</t>
  </si>
  <si>
    <t>โครงการถ่ายโอนกิจการสาธารณะฯ</t>
  </si>
  <si>
    <t xml:space="preserve">   สูงกว่า</t>
  </si>
  <si>
    <t xml:space="preserve">    ต่ำกว่า</t>
  </si>
  <si>
    <t>วันที่</t>
  </si>
  <si>
    <t>เลขที่เช็ค</t>
  </si>
  <si>
    <t xml:space="preserve">               จำนวนเงิน</t>
  </si>
  <si>
    <t>รับฝาก    (หมายเหตุ 2)</t>
  </si>
  <si>
    <t>00120</t>
  </si>
  <si>
    <t xml:space="preserve">   ผู้ตรวจสอบ</t>
  </si>
  <si>
    <t>รวม</t>
  </si>
  <si>
    <t>ตั้งแต่ต้นปี</t>
  </si>
  <si>
    <t>เงินฝากธนาคาร  ( ออมทรัพย์ )  635 - 2 - 18114 - 1</t>
  </si>
  <si>
    <t>เงินฝากธนาคาร  ( ออมทรัพย์ )  635 - 2 - 23213 - 6</t>
  </si>
  <si>
    <t>รายจ่ายค้างจ่าย</t>
  </si>
  <si>
    <t>ภาษีหัก  ณ ที่จ่าย</t>
  </si>
  <si>
    <t>ประมาณการ</t>
  </si>
  <si>
    <t>รวมรายรับตามงบประมาณ</t>
  </si>
  <si>
    <t>รหัสบัญชี</t>
  </si>
  <si>
    <t>เงินทุนสำรองเงินสะสม</t>
  </si>
  <si>
    <t xml:space="preserve"> </t>
  </si>
  <si>
    <t>00244</t>
  </si>
  <si>
    <t>ผู้ตรวจสอบ</t>
  </si>
  <si>
    <t>รายรับจริง</t>
  </si>
  <si>
    <t xml:space="preserve">งบทดลอง  </t>
  </si>
  <si>
    <t>110201</t>
  </si>
  <si>
    <t>110300</t>
  </si>
  <si>
    <t>210402</t>
  </si>
  <si>
    <t>510000</t>
  </si>
  <si>
    <t>เงินเดือน(ฝ่ายการเมือง)</t>
  </si>
  <si>
    <t>521000</t>
  </si>
  <si>
    <t>เงินเดือน(ฝ่ายประจำ)</t>
  </si>
  <si>
    <t>522000</t>
  </si>
  <si>
    <t>531000</t>
  </si>
  <si>
    <t>534000</t>
  </si>
  <si>
    <t>รายได้จากทุน</t>
  </si>
  <si>
    <t>6522000</t>
  </si>
  <si>
    <t>533000</t>
  </si>
  <si>
    <t>560000</t>
  </si>
  <si>
    <t>541000</t>
  </si>
  <si>
    <t>542000</t>
  </si>
  <si>
    <t>6542000</t>
  </si>
  <si>
    <t>411000</t>
  </si>
  <si>
    <t>412000</t>
  </si>
  <si>
    <t>413000</t>
  </si>
  <si>
    <t>415000</t>
  </si>
  <si>
    <t>421000</t>
  </si>
  <si>
    <t>416000</t>
  </si>
  <si>
    <t>431000</t>
  </si>
  <si>
    <t>เพื่อทราบ</t>
  </si>
  <si>
    <t>651000</t>
  </si>
  <si>
    <t>653300</t>
  </si>
  <si>
    <t>00223</t>
  </si>
  <si>
    <t xml:space="preserve">                                               บัญชีเงินรับฝาก</t>
  </si>
  <si>
    <t>บัญชีเงินรับฝาก</t>
  </si>
  <si>
    <t>หมายเหตุ  1</t>
  </si>
  <si>
    <t>รายรับจริงประกอบงบทดลองและรายงานรับ-จ่ายเงินสด</t>
  </si>
  <si>
    <t>ก.รายได้ภาษีอากร</t>
  </si>
  <si>
    <t>1. หมวดภาษีอากร</t>
  </si>
  <si>
    <t xml:space="preserve">  ภาษีโรงเรือนและที่ดิน</t>
  </si>
  <si>
    <t>411001</t>
  </si>
  <si>
    <t xml:space="preserve">  ภาษีบำรุงท้องที่</t>
  </si>
  <si>
    <t>411002</t>
  </si>
  <si>
    <t xml:space="preserve">  ภาษีป้าย</t>
  </si>
  <si>
    <t>411003</t>
  </si>
  <si>
    <t>411005</t>
  </si>
  <si>
    <t>2. หมวดค่าธรรมเนียมค่าปรับและใบอนุญาต</t>
  </si>
  <si>
    <t xml:space="preserve">  ค่าธรรมเนียมตามประมวลกฎหมายที่ดินมาตรา 9</t>
  </si>
  <si>
    <t>412117</t>
  </si>
  <si>
    <t xml:space="preserve">  ค่าธรรมเนียมเกี่ยวกับการควบคุมอาคาร</t>
  </si>
  <si>
    <t xml:space="preserve">  ค่าปรับผู้กระทำผิดกฏหมายจราจรทางบก</t>
  </si>
  <si>
    <t>412202</t>
  </si>
  <si>
    <t xml:space="preserve">  ค่าปรับผิดสัญญาจ้าง</t>
  </si>
  <si>
    <t>412210</t>
  </si>
  <si>
    <t>412104</t>
  </si>
  <si>
    <t>3. หมวดรายได้จากทรัพย์สิน</t>
  </si>
  <si>
    <t xml:space="preserve">  ดอกเบี้ยเงินฝากธนาคาร</t>
  </si>
  <si>
    <t>413003</t>
  </si>
  <si>
    <t>4. หมวดรายได้เบ็ดเตล็ด</t>
  </si>
  <si>
    <t>415004</t>
  </si>
  <si>
    <t>ข.รายได้ที่รัฐบาลเก็บแล้วจัดสรรให้ อปท.</t>
  </si>
  <si>
    <t xml:space="preserve"> 1. หมวดภาษีจัดสรร</t>
  </si>
  <si>
    <t xml:space="preserve">  ภาษีสุรา</t>
  </si>
  <si>
    <t xml:space="preserve">  ภาษีสรรพสามิต</t>
  </si>
  <si>
    <t xml:space="preserve">  - 1 ใน 9</t>
  </si>
  <si>
    <t xml:space="preserve">  ภาษีธุรกิจเฉพาะ</t>
  </si>
  <si>
    <t xml:space="preserve">  ค่าภาคหลวงแร่</t>
  </si>
  <si>
    <t xml:space="preserve">  ค่าภาคหลวงปิโตรเลียม</t>
  </si>
  <si>
    <t>421013</t>
  </si>
  <si>
    <t xml:space="preserve">  เงินที่เรียกเก็บตามกฎหมายว่าด้วยอุทยานฯ</t>
  </si>
  <si>
    <t xml:space="preserve">  ค่าธรรมเนียมจดทะเบียนสิทธินิติกรรมที่ดิน</t>
  </si>
  <si>
    <t xml:space="preserve">  อากรประทานบัตรและอาชญาบัตรประมง</t>
  </si>
  <si>
    <t>421016</t>
  </si>
  <si>
    <t>ค.หมวดรายได้จากทุน</t>
  </si>
  <si>
    <t>1. ค่าขายทอดตลาดทรัพย์สิน</t>
  </si>
  <si>
    <t>รายได้ที่รัฐบาลอุดหนุนให้ อปท.</t>
  </si>
  <si>
    <t>30  ก.ย.  53</t>
  </si>
  <si>
    <t>8444820</t>
  </si>
  <si>
    <t xml:space="preserve"> ภาษีอากรรังนกอีแอ่น</t>
  </si>
  <si>
    <t>- หมวดเงินอุดหนุนทั่วไป</t>
  </si>
  <si>
    <t>00121</t>
  </si>
  <si>
    <t>เงินฝากธนาคาร  ( ออมทรัพย์ )  635 - 2 - 22994 - 9</t>
  </si>
  <si>
    <t>อุดหนุนเฉพาะกิจ - ผู้สูงอายุ</t>
  </si>
  <si>
    <t xml:space="preserve"> - 2 -</t>
  </si>
  <si>
    <t>415999</t>
  </si>
  <si>
    <t>415007</t>
  </si>
  <si>
    <t xml:space="preserve">  ค่าธรรมเนียมใบอนุญาตขายสุรา</t>
  </si>
  <si>
    <t xml:space="preserve">  ค่าธรรมเนียมจดทะเบียนพานิชย์</t>
  </si>
  <si>
    <t xml:space="preserve">  ค่าเช่าหรือค่าบริการสถานที่</t>
  </si>
  <si>
    <t xml:space="preserve">  ค่าขายแบบแปลน</t>
  </si>
  <si>
    <t xml:space="preserve">  รายได้เบ็ดเตล็ดอื่น</t>
  </si>
  <si>
    <t xml:space="preserve">  ค่ารับรองสำเนาและค่าถ่ายเอกสาร</t>
  </si>
  <si>
    <t xml:space="preserve">  ค่าภาคหลวงและค่าธรรมเนียมป่าไม้</t>
  </si>
  <si>
    <t xml:space="preserve">  ภาษีมูลค่าเพิ่มตาม พรบ.กำหนดแผน ฯ</t>
  </si>
  <si>
    <t>อุดหนุนเฉพาะกิจ - ผู้พิการ</t>
  </si>
  <si>
    <t>412103</t>
  </si>
  <si>
    <t>412128</t>
  </si>
  <si>
    <t>412199</t>
  </si>
  <si>
    <t xml:space="preserve">  รายได้จากทรัพย์สินอื่น ๆ</t>
  </si>
  <si>
    <t>413002</t>
  </si>
  <si>
    <t>413999</t>
  </si>
  <si>
    <t xml:space="preserve"> -2 -</t>
  </si>
  <si>
    <t xml:space="preserve">   เงินอุดหนุนทั่วไป </t>
  </si>
  <si>
    <t xml:space="preserve">                                                                                                                                                                                       </t>
  </si>
  <si>
    <t>00123</t>
  </si>
  <si>
    <t>00230</t>
  </si>
  <si>
    <t>00232</t>
  </si>
  <si>
    <t>4544379</t>
  </si>
  <si>
    <t>00260</t>
  </si>
  <si>
    <t>00321</t>
  </si>
  <si>
    <t>องค์การบริหารส่วนตำบลห้วยยาง   อำเภอทับสะแก   จังหวัดประจวบฯ</t>
  </si>
  <si>
    <t>00263</t>
  </si>
  <si>
    <t>16  มี.ค. 55</t>
  </si>
  <si>
    <t>ส่วนลด 6%</t>
  </si>
  <si>
    <t>6531000</t>
  </si>
  <si>
    <t>653200</t>
  </si>
  <si>
    <t>6560000</t>
  </si>
  <si>
    <t>6541000</t>
  </si>
  <si>
    <t xml:space="preserve">         (ลงชื่อ)…………............……………………………..</t>
  </si>
  <si>
    <t xml:space="preserve">  (ลงชื่อ)   .................................................................</t>
  </si>
  <si>
    <t>00212</t>
  </si>
  <si>
    <t>ประกันสัญญา</t>
  </si>
  <si>
    <t xml:space="preserve">  เงินที่มีผู้อุทิศให้</t>
  </si>
  <si>
    <t xml:space="preserve">  ค่าธรรมเนียมน้ำบาดาล</t>
  </si>
  <si>
    <t>ปีงบประมาณ  2556</t>
  </si>
  <si>
    <t>ลน.เงินยืมสะสม</t>
  </si>
  <si>
    <t>00213</t>
  </si>
  <si>
    <t>ส่วนลด 6 %</t>
  </si>
  <si>
    <t>00262</t>
  </si>
  <si>
    <t>เงินฝาก ธ. กรุงไทย  ( ออมทรัพย์ )  715 - 0-10741 - 9</t>
  </si>
  <si>
    <r>
      <t>หัก</t>
    </r>
    <r>
      <rPr>
        <sz val="16"/>
        <rFont val="TH SarabunIT๙"/>
        <family val="2"/>
      </rPr>
      <t xml:space="preserve">  เช็คจ่ายที่ผู้รับยังไม่นำมาขึ้นเงินกับธนาคาร</t>
    </r>
  </si>
  <si>
    <t>22  พ.ค. 56</t>
  </si>
  <si>
    <t>6299112</t>
  </si>
  <si>
    <t xml:space="preserve">         ปลัดองค์การบริหารส่วนตำบลห้วยยาง</t>
  </si>
  <si>
    <t>รายรับ                         รายจ่าย</t>
  </si>
  <si>
    <t xml:space="preserve">         หัวหน้าส่วนการคลัง                                         ปลัดองค์การบริหารส่วนตำบลห้วยยาง      นายกองค์การบริหารส่วนตำบลห้วยยาง</t>
  </si>
  <si>
    <t xml:space="preserve">   (นางสาวมณฑกานต์    หวังถนอม)                                   (นางสาวคุลิกา   คลับคล้าย)                       ( นายธวัชชัย  แดงฉ่ำ )</t>
  </si>
  <si>
    <t xml:space="preserve">        ……………………………………...                                         …...……...………………...                           ……………………………</t>
  </si>
  <si>
    <t>00252</t>
  </si>
  <si>
    <t xml:space="preserve">  ค่าธรรมเนียมอื่น ๆ</t>
  </si>
  <si>
    <t>31  ก.ค. 56</t>
  </si>
  <si>
    <t>8626739</t>
  </si>
  <si>
    <t>300000</t>
  </si>
  <si>
    <t>320000</t>
  </si>
  <si>
    <t>532000</t>
  </si>
  <si>
    <t>ยอดเงินคงเหลือตามรายงานธนาคาร  ณ วันที่  30  กันยายน 2556</t>
  </si>
  <si>
    <t>18  ก.ย. 56</t>
  </si>
  <si>
    <t>27  ก.ย. 56</t>
  </si>
  <si>
    <t>30 ก.ย. 56</t>
  </si>
  <si>
    <t>8626849</t>
  </si>
  <si>
    <t>8626853</t>
  </si>
  <si>
    <t>8626854</t>
  </si>
  <si>
    <t>8626857</t>
  </si>
  <si>
    <t>8626861</t>
  </si>
  <si>
    <t>8626862</t>
  </si>
  <si>
    <t>8626865</t>
  </si>
  <si>
    <t>8626866</t>
  </si>
  <si>
    <t>8626868</t>
  </si>
  <si>
    <t>8626869</t>
  </si>
  <si>
    <t>8626870</t>
  </si>
  <si>
    <t>8626872</t>
  </si>
  <si>
    <t>8626873</t>
  </si>
  <si>
    <t>8626874</t>
  </si>
  <si>
    <t>8626875</t>
  </si>
  <si>
    <t>8626876</t>
  </si>
  <si>
    <t>8626877</t>
  </si>
  <si>
    <t>8626878</t>
  </si>
  <si>
    <t>8626879</t>
  </si>
  <si>
    <t>8626880</t>
  </si>
  <si>
    <t>8626881</t>
  </si>
  <si>
    <t>8626882</t>
  </si>
  <si>
    <t>8626883</t>
  </si>
  <si>
    <t>1796724</t>
  </si>
  <si>
    <t>1796725</t>
  </si>
  <si>
    <t>1796726</t>
  </si>
  <si>
    <t>1796727</t>
  </si>
  <si>
    <t>1796728</t>
  </si>
  <si>
    <t>1796729</t>
  </si>
  <si>
    <t>1796730</t>
  </si>
  <si>
    <t>1796731</t>
  </si>
  <si>
    <t>1796732</t>
  </si>
  <si>
    <t>1796733</t>
  </si>
  <si>
    <t>1796734</t>
  </si>
  <si>
    <t>1796736</t>
  </si>
  <si>
    <t>1796737</t>
  </si>
  <si>
    <t>1796738</t>
  </si>
  <si>
    <t>1796739</t>
  </si>
  <si>
    <t>1796740</t>
  </si>
  <si>
    <t>1796741</t>
  </si>
  <si>
    <t>1796742</t>
  </si>
  <si>
    <t>1796743</t>
  </si>
  <si>
    <t>1796744</t>
  </si>
  <si>
    <t>1796745</t>
  </si>
  <si>
    <t>1796746</t>
  </si>
  <si>
    <t>1796747</t>
  </si>
  <si>
    <t>1796748</t>
  </si>
  <si>
    <t>1796749</t>
  </si>
  <si>
    <t>1796750</t>
  </si>
  <si>
    <t>1796751</t>
  </si>
  <si>
    <t>1796752</t>
  </si>
  <si>
    <t>1796753</t>
  </si>
  <si>
    <t>1796754</t>
  </si>
  <si>
    <t>1796755</t>
  </si>
  <si>
    <t>1796756</t>
  </si>
  <si>
    <t>1796757</t>
  </si>
  <si>
    <t>1796758</t>
  </si>
  <si>
    <t>1796759</t>
  </si>
  <si>
    <t xml:space="preserve">              วันที่  30  กันยายน  2556</t>
  </si>
  <si>
    <t>หมายเหตุ</t>
  </si>
  <si>
    <t>ตัดเช็คผิดบัญชี 100,000  บาท  (วันที่  18  กันยายน 2556 )</t>
  </si>
  <si>
    <t>ยอดเงินฝากตามสมุดเงินฝาก ธกส. สูงกว่ากระทบยอดเงินฝาก 100,000  บาท เนื่องจาก ธกส. สาขาทับสะแก</t>
  </si>
  <si>
    <t>30  ก.ย. 56</t>
  </si>
  <si>
    <t xml:space="preserve">              ( นางสาวมณฑกานต์        หวังถนอม )</t>
  </si>
  <si>
    <t xml:space="preserve">                ( นางสาวคุลิกา  คลับคล้าย )</t>
  </si>
  <si>
    <t xml:space="preserve">        วันที่    30  กันยายน  2556</t>
  </si>
  <si>
    <t xml:space="preserve">        หัวหน้าส่วนการคลัง</t>
  </si>
  <si>
    <t>เงินสด</t>
  </si>
  <si>
    <t>รับฝาก (หมายเหตุ )</t>
  </si>
  <si>
    <t>รายรับ (หมายเหตุประกอบ)</t>
  </si>
  <si>
    <t>เงินเดือน ( ฝ่ายประจำ )</t>
  </si>
  <si>
    <t>เงินเดือน ( ฝ่ายการเมือง )</t>
  </si>
  <si>
    <t>อุดหนุนศูนย์พัฒนาครอบครัว</t>
  </si>
  <si>
    <t xml:space="preserve">  ค่าธรรมเนียมเก็บและขนขยะมูลฝอยและสิ่งปฏิกูล</t>
  </si>
  <si>
    <t>รับฝาก (หมายเหตุ 2 )</t>
  </si>
  <si>
    <t>110900</t>
  </si>
  <si>
    <t>310400</t>
  </si>
  <si>
    <t>31 มีนาคม  2557</t>
  </si>
  <si>
    <t>เงินอุดหนน</t>
  </si>
  <si>
    <t>ค่าครุภัณฑ์</t>
  </si>
  <si>
    <t xml:space="preserve">                                     ประจำเดือน  มีนาคม 2557</t>
  </si>
  <si>
    <t>เงินสะสม (รับคืน)</t>
  </si>
  <si>
    <t>ค่าตอบแทน (รับคืน)</t>
  </si>
  <si>
    <t>อุดหนุนเฉพาะกิจ-ผู้สูงอายุ</t>
  </si>
  <si>
    <t>อุดหนุนเฉพาะกิจ-ผู้พิการ</t>
  </si>
  <si>
    <t>อุดหนุนเฉพาะกิจ-ผู้ดูแลเด็ก</t>
  </si>
  <si>
    <t>ลน.เงินยืมตามงบประมาณ</t>
  </si>
  <si>
    <t>ลน.เงินยืมเงินสะสม</t>
  </si>
  <si>
    <t>งบกลาง (รับคืน)</t>
  </si>
  <si>
    <t>อุดหนุนเฉพาะกิจ-ปรับปรุงถนนลาดยางฯ</t>
  </si>
  <si>
    <t>อุดหนุนเฉพาะกิจ-ปป.ถนนลาดยางฯ</t>
  </si>
  <si>
    <t>31  มีนาคม  2556</t>
  </si>
  <si>
    <t>ภาษีโรงเรือนและที่ดิน</t>
  </si>
  <si>
    <t xml:space="preserve">            หมายเหตุ 2     ประกอบงบทดลอง  เดือนมีนาคม 2557</t>
  </si>
  <si>
    <t xml:space="preserve">            หมายเหตุ  2   ประกอบงบรับ - จ่าย  เดือนมีนาคม 2557</t>
  </si>
  <si>
    <t>ภาษีโรงเรืองและที่ดิน</t>
  </si>
  <si>
    <t>ประกันสังคม</t>
  </si>
  <si>
    <t>หมายเหตุ 2    ประกอบงบรับ - จ่ายเงินสด เดือนมีนาคม 2557</t>
  </si>
  <si>
    <t>ส่วนลด</t>
  </si>
  <si>
    <t>ภาษีหัก ณ ที่จ่าย</t>
  </si>
  <si>
    <t>ประกันสังคมบุตร</t>
  </si>
  <si>
    <t>ประจำเดือน มีนาคม 2557</t>
  </si>
  <si>
    <t>220100</t>
  </si>
  <si>
    <t>220200</t>
  </si>
  <si>
    <t>220300</t>
  </si>
  <si>
    <t>221100</t>
  </si>
  <si>
    <t>320300</t>
  </si>
  <si>
    <t>331400</t>
  </si>
  <si>
    <t>340500</t>
  </si>
</sst>
</file>

<file path=xl/styles.xml><?xml version="1.0" encoding="utf-8"?>
<styleSheet xmlns="http://schemas.openxmlformats.org/spreadsheetml/2006/main">
  <numFmts count="3">
    <numFmt numFmtId="187" formatCode="_-* #,##0.00_-;\-* #,##0.00_-;_-* &quot;-&quot;??_-;_-@_-"/>
    <numFmt numFmtId="188" formatCode="_-* #,##0_-;\-* #,##0_-;_-* &quot;-&quot;??_-;_-@_-"/>
    <numFmt numFmtId="189" formatCode="#,##0.00_ ;\-#,##0.00\ "/>
  </numFmts>
  <fonts count="26">
    <font>
      <sz val="14"/>
      <name val="Cordia New"/>
      <charset val="222"/>
    </font>
    <font>
      <sz val="14"/>
      <name val="Cordia New"/>
      <family val="2"/>
    </font>
    <font>
      <b/>
      <sz val="15"/>
      <name val="Angsana New"/>
      <family val="1"/>
      <charset val="222"/>
    </font>
    <font>
      <sz val="15"/>
      <name val="Angsana New"/>
      <family val="1"/>
      <charset val="222"/>
    </font>
    <font>
      <b/>
      <sz val="16"/>
      <name val="Angsana New"/>
      <family val="1"/>
      <charset val="222"/>
    </font>
    <font>
      <b/>
      <sz val="14"/>
      <name val="Angsana New"/>
      <family val="1"/>
      <charset val="222"/>
    </font>
    <font>
      <sz val="15"/>
      <name val="Angsana New"/>
      <family val="1"/>
    </font>
    <font>
      <b/>
      <sz val="12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  <charset val="222"/>
    </font>
    <font>
      <sz val="12"/>
      <name val="Angsana New"/>
      <family val="1"/>
      <charset val="222"/>
    </font>
    <font>
      <b/>
      <sz val="12"/>
      <name val="Angsana New"/>
      <family val="1"/>
      <charset val="222"/>
    </font>
    <font>
      <b/>
      <sz val="14"/>
      <name val="Angsana New"/>
      <family val="1"/>
    </font>
    <font>
      <b/>
      <sz val="15"/>
      <name val="Angsana New"/>
      <family val="1"/>
    </font>
    <font>
      <b/>
      <sz val="11"/>
      <name val="Angsana New"/>
      <family val="1"/>
    </font>
    <font>
      <b/>
      <sz val="11"/>
      <name val="Angsana New"/>
      <family val="1"/>
      <charset val="222"/>
    </font>
    <font>
      <b/>
      <sz val="16"/>
      <name val="TH SarabunIT๙"/>
      <family val="2"/>
    </font>
    <font>
      <sz val="16"/>
      <name val="TH SarabunIT๙"/>
      <family val="2"/>
    </font>
    <font>
      <b/>
      <sz val="12"/>
      <name val="TH SarabunIT๙"/>
      <family val="2"/>
    </font>
    <font>
      <b/>
      <u/>
      <sz val="16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5"/>
      <name val="TH SarabunIT๙"/>
      <family val="2"/>
    </font>
    <font>
      <sz val="12"/>
      <name val="TH SarabunIT๙"/>
      <family val="2"/>
    </font>
    <font>
      <u/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375">
    <xf numFmtId="0" fontId="0" fillId="0" borderId="0" xfId="0"/>
    <xf numFmtId="0" fontId="3" fillId="0" borderId="0" xfId="0" applyFont="1"/>
    <xf numFmtId="0" fontId="3" fillId="0" borderId="0" xfId="0" applyFont="1" applyBorder="1"/>
    <xf numFmtId="3" fontId="3" fillId="0" borderId="0" xfId="0" applyNumberFormat="1" applyFont="1"/>
    <xf numFmtId="0" fontId="3" fillId="0" borderId="5" xfId="0" applyFont="1" applyBorder="1"/>
    <xf numFmtId="49" fontId="3" fillId="0" borderId="3" xfId="0" applyNumberFormat="1" applyFont="1" applyBorder="1" applyAlignment="1">
      <alignment horizontal="right"/>
    </xf>
    <xf numFmtId="188" fontId="3" fillId="0" borderId="0" xfId="1" applyNumberFormat="1" applyFont="1"/>
    <xf numFmtId="49" fontId="5" fillId="0" borderId="9" xfId="0" applyNumberFormat="1" applyFont="1" applyBorder="1" applyAlignment="1">
      <alignment horizontal="right"/>
    </xf>
    <xf numFmtId="49" fontId="5" fillId="0" borderId="9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3" fillId="0" borderId="12" xfId="0" applyFont="1" applyBorder="1"/>
    <xf numFmtId="0" fontId="3" fillId="0" borderId="14" xfId="0" applyFont="1" applyBorder="1" applyAlignment="1">
      <alignment horizontal="left"/>
    </xf>
    <xf numFmtId="49" fontId="5" fillId="0" borderId="3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3" fillId="0" borderId="10" xfId="0" applyNumberFormat="1" applyFont="1" applyBorder="1"/>
    <xf numFmtId="49" fontId="5" fillId="0" borderId="9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right"/>
    </xf>
    <xf numFmtId="187" fontId="3" fillId="0" borderId="3" xfId="1" applyFont="1" applyBorder="1" applyAlignment="1">
      <alignment horizontal="right"/>
    </xf>
    <xf numFmtId="187" fontId="3" fillId="0" borderId="3" xfId="1" applyFont="1" applyBorder="1" applyAlignment="1">
      <alignment horizontal="center"/>
    </xf>
    <xf numFmtId="187" fontId="3" fillId="0" borderId="19" xfId="1" applyFont="1" applyBorder="1" applyAlignment="1">
      <alignment horizontal="right"/>
    </xf>
    <xf numFmtId="187" fontId="3" fillId="0" borderId="14" xfId="1" applyFont="1" applyBorder="1"/>
    <xf numFmtId="187" fontId="3" fillId="0" borderId="14" xfId="1" applyFont="1" applyBorder="1" applyAlignment="1">
      <alignment horizontal="center"/>
    </xf>
    <xf numFmtId="187" fontId="3" fillId="0" borderId="10" xfId="1" applyFont="1" applyBorder="1" applyAlignment="1">
      <alignment horizontal="right"/>
    </xf>
    <xf numFmtId="0" fontId="6" fillId="0" borderId="10" xfId="0" applyFont="1" applyBorder="1"/>
    <xf numFmtId="0" fontId="6" fillId="0" borderId="19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49" fontId="3" fillId="0" borderId="19" xfId="0" applyNumberFormat="1" applyFont="1" applyBorder="1"/>
    <xf numFmtId="49" fontId="3" fillId="0" borderId="3" xfId="0" applyNumberFormat="1" applyFont="1" applyBorder="1"/>
    <xf numFmtId="187" fontId="3" fillId="0" borderId="10" xfId="1" applyNumberFormat="1" applyFont="1" applyBorder="1" applyAlignment="1">
      <alignment horizontal="right"/>
    </xf>
    <xf numFmtId="187" fontId="3" fillId="0" borderId="3" xfId="1" applyFont="1" applyBorder="1"/>
    <xf numFmtId="0" fontId="3" fillId="0" borderId="19" xfId="0" applyFont="1" applyBorder="1"/>
    <xf numFmtId="187" fontId="10" fillId="0" borderId="19" xfId="1" applyNumberFormat="1" applyFont="1" applyBorder="1" applyAlignment="1">
      <alignment horizontal="right"/>
    </xf>
    <xf numFmtId="49" fontId="5" fillId="0" borderId="20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center"/>
    </xf>
    <xf numFmtId="187" fontId="3" fillId="0" borderId="19" xfId="1" applyNumberFormat="1" applyFont="1" applyBorder="1"/>
    <xf numFmtId="187" fontId="3" fillId="0" borderId="19" xfId="1" applyFont="1" applyBorder="1"/>
    <xf numFmtId="187" fontId="3" fillId="0" borderId="19" xfId="1" applyNumberFormat="1" applyFont="1" applyBorder="1" applyAlignment="1">
      <alignment horizontal="right"/>
    </xf>
    <xf numFmtId="187" fontId="10" fillId="0" borderId="19" xfId="1" applyFont="1" applyBorder="1"/>
    <xf numFmtId="187" fontId="3" fillId="0" borderId="3" xfId="1" applyNumberFormat="1" applyFont="1" applyBorder="1"/>
    <xf numFmtId="187" fontId="3" fillId="0" borderId="3" xfId="1" applyNumberFormat="1" applyFont="1" applyBorder="1" applyAlignment="1">
      <alignment horizontal="right"/>
    </xf>
    <xf numFmtId="187" fontId="10" fillId="0" borderId="3" xfId="1" applyFont="1" applyBorder="1"/>
    <xf numFmtId="49" fontId="14" fillId="0" borderId="9" xfId="0" applyNumberFormat="1" applyFont="1" applyBorder="1"/>
    <xf numFmtId="187" fontId="14" fillId="0" borderId="9" xfId="1" applyFont="1" applyBorder="1" applyAlignment="1">
      <alignment horizontal="right"/>
    </xf>
    <xf numFmtId="187" fontId="14" fillId="0" borderId="9" xfId="1" applyFont="1" applyBorder="1" applyAlignment="1">
      <alignment horizontal="center"/>
    </xf>
    <xf numFmtId="187" fontId="14" fillId="0" borderId="5" xfId="1" applyFont="1" applyBorder="1" applyAlignment="1">
      <alignment horizontal="right"/>
    </xf>
    <xf numFmtId="49" fontId="14" fillId="0" borderId="5" xfId="0" applyNumberFormat="1" applyFont="1" applyBorder="1"/>
    <xf numFmtId="187" fontId="14" fillId="0" borderId="5" xfId="1" applyFont="1" applyBorder="1" applyAlignment="1">
      <alignment horizontal="center"/>
    </xf>
    <xf numFmtId="49" fontId="14" fillId="0" borderId="9" xfId="0" applyNumberFormat="1" applyFont="1" applyBorder="1" applyAlignment="1">
      <alignment horizontal="left"/>
    </xf>
    <xf numFmtId="187" fontId="14" fillId="0" borderId="9" xfId="1" applyFont="1" applyBorder="1"/>
    <xf numFmtId="0" fontId="14" fillId="0" borderId="5" xfId="0" applyFont="1" applyBorder="1" applyAlignment="1">
      <alignment horizontal="left"/>
    </xf>
    <xf numFmtId="0" fontId="14" fillId="0" borderId="5" xfId="0" applyFont="1" applyBorder="1"/>
    <xf numFmtId="187" fontId="14" fillId="0" borderId="5" xfId="1" applyFont="1" applyBorder="1"/>
    <xf numFmtId="187" fontId="13" fillId="0" borderId="5" xfId="1" applyNumberFormat="1" applyFont="1" applyBorder="1" applyAlignment="1">
      <alignment horizontal="right"/>
    </xf>
    <xf numFmtId="187" fontId="14" fillId="0" borderId="5" xfId="1" applyNumberFormat="1" applyFont="1" applyBorder="1"/>
    <xf numFmtId="187" fontId="13" fillId="0" borderId="5" xfId="1" applyFont="1" applyBorder="1"/>
    <xf numFmtId="0" fontId="14" fillId="0" borderId="9" xfId="0" applyFont="1" applyBorder="1"/>
    <xf numFmtId="187" fontId="14" fillId="0" borderId="9" xfId="1" applyNumberFormat="1" applyFont="1" applyBorder="1" applyAlignment="1">
      <alignment horizontal="right"/>
    </xf>
    <xf numFmtId="187" fontId="13" fillId="0" borderId="9" xfId="1" applyFont="1" applyBorder="1"/>
    <xf numFmtId="187" fontId="5" fillId="0" borderId="19" xfId="1" applyFont="1" applyBorder="1" applyAlignment="1">
      <alignment horizontal="center"/>
    </xf>
    <xf numFmtId="187" fontId="5" fillId="0" borderId="5" xfId="1" applyFont="1" applyBorder="1" applyAlignment="1">
      <alignment horizontal="center"/>
    </xf>
    <xf numFmtId="187" fontId="7" fillId="0" borderId="5" xfId="1" applyFont="1" applyBorder="1"/>
    <xf numFmtId="187" fontId="5" fillId="0" borderId="3" xfId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187" fontId="8" fillId="0" borderId="3" xfId="1" applyFont="1" applyBorder="1" applyAlignment="1">
      <alignment horizontal="center"/>
    </xf>
    <xf numFmtId="49" fontId="6" fillId="0" borderId="3" xfId="0" applyNumberFormat="1" applyFont="1" applyBorder="1" applyAlignment="1">
      <alignment horizontal="right"/>
    </xf>
    <xf numFmtId="189" fontId="6" fillId="0" borderId="3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left"/>
    </xf>
    <xf numFmtId="187" fontId="6" fillId="0" borderId="3" xfId="1" applyFont="1" applyBorder="1" applyAlignment="1">
      <alignment horizontal="right"/>
    </xf>
    <xf numFmtId="187" fontId="4" fillId="0" borderId="9" xfId="1" applyNumberFormat="1" applyFont="1" applyBorder="1" applyAlignment="1">
      <alignment horizontal="right"/>
    </xf>
    <xf numFmtId="187" fontId="8" fillId="0" borderId="10" xfId="1" applyFont="1" applyBorder="1" applyAlignment="1">
      <alignment horizontal="center"/>
    </xf>
    <xf numFmtId="187" fontId="5" fillId="0" borderId="10" xfId="1" applyFont="1" applyBorder="1" applyAlignment="1">
      <alignment horizontal="center"/>
    </xf>
    <xf numFmtId="187" fontId="10" fillId="0" borderId="10" xfId="1" applyFont="1" applyBorder="1"/>
    <xf numFmtId="187" fontId="3" fillId="0" borderId="10" xfId="1" applyFont="1" applyBorder="1"/>
    <xf numFmtId="187" fontId="3" fillId="0" borderId="10" xfId="1" applyNumberFormat="1" applyFont="1" applyBorder="1"/>
    <xf numFmtId="49" fontId="6" fillId="0" borderId="10" xfId="0" applyNumberFormat="1" applyFont="1" applyBorder="1" applyAlignment="1">
      <alignment horizontal="right"/>
    </xf>
    <xf numFmtId="189" fontId="6" fillId="0" borderId="10" xfId="0" applyNumberFormat="1" applyFont="1" applyBorder="1" applyAlignment="1">
      <alignment horizontal="right"/>
    </xf>
    <xf numFmtId="187" fontId="6" fillId="0" borderId="10" xfId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187" fontId="7" fillId="0" borderId="5" xfId="1" applyFont="1" applyBorder="1" applyAlignment="1">
      <alignment horizontal="right"/>
    </xf>
    <xf numFmtId="187" fontId="12" fillId="0" borderId="5" xfId="1" applyFont="1" applyBorder="1" applyAlignment="1">
      <alignment horizontal="center"/>
    </xf>
    <xf numFmtId="187" fontId="11" fillId="0" borderId="3" xfId="1" applyFont="1" applyBorder="1" applyAlignment="1">
      <alignment horizontal="right"/>
    </xf>
    <xf numFmtId="187" fontId="12" fillId="0" borderId="9" xfId="1" applyFont="1" applyBorder="1" applyAlignment="1">
      <alignment horizontal="right"/>
    </xf>
    <xf numFmtId="187" fontId="12" fillId="0" borderId="5" xfId="1" applyFont="1" applyBorder="1" applyAlignment="1">
      <alignment horizontal="right"/>
    </xf>
    <xf numFmtId="49" fontId="7" fillId="0" borderId="19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 vertical="center"/>
    </xf>
    <xf numFmtId="187" fontId="7" fillId="0" borderId="3" xfId="1" applyFont="1" applyBorder="1" applyAlignment="1">
      <alignment horizontal="center"/>
    </xf>
    <xf numFmtId="187" fontId="10" fillId="0" borderId="3" xfId="1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187" fontId="13" fillId="0" borderId="9" xfId="1" applyFont="1" applyBorder="1" applyAlignment="1">
      <alignment horizontal="center"/>
    </xf>
    <xf numFmtId="187" fontId="7" fillId="0" borderId="9" xfId="1" applyFont="1" applyBorder="1" applyAlignment="1">
      <alignment horizontal="center"/>
    </xf>
    <xf numFmtId="187" fontId="16" fillId="0" borderId="5" xfId="1" applyFont="1" applyBorder="1" applyAlignment="1">
      <alignment horizontal="right"/>
    </xf>
    <xf numFmtId="187" fontId="16" fillId="0" borderId="9" xfId="1" applyFont="1" applyBorder="1" applyAlignment="1">
      <alignment horizontal="right"/>
    </xf>
    <xf numFmtId="187" fontId="7" fillId="0" borderId="9" xfId="1" applyFont="1" applyBorder="1" applyAlignment="1">
      <alignment horizontal="right"/>
    </xf>
    <xf numFmtId="187" fontId="13" fillId="0" borderId="9" xfId="1" applyNumberFormat="1" applyFont="1" applyBorder="1" applyAlignment="1">
      <alignment horizontal="right"/>
    </xf>
    <xf numFmtId="187" fontId="13" fillId="0" borderId="5" xfId="1" applyFont="1" applyBorder="1" applyAlignment="1">
      <alignment horizontal="right"/>
    </xf>
    <xf numFmtId="187" fontId="9" fillId="0" borderId="9" xfId="1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18" fillId="0" borderId="0" xfId="0" applyFont="1"/>
    <xf numFmtId="0" fontId="17" fillId="0" borderId="1" xfId="0" applyFont="1" applyBorder="1" applyAlignment="1">
      <alignment horizontal="center"/>
    </xf>
    <xf numFmtId="187" fontId="17" fillId="0" borderId="1" xfId="1" applyNumberFormat="1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187" fontId="17" fillId="0" borderId="9" xfId="1" applyNumberFormat="1" applyFont="1" applyBorder="1" applyAlignment="1">
      <alignment horizontal="center"/>
    </xf>
    <xf numFmtId="0" fontId="17" fillId="0" borderId="0" xfId="0" applyFont="1" applyBorder="1"/>
    <xf numFmtId="0" fontId="17" fillId="0" borderId="0" xfId="0" applyFont="1"/>
    <xf numFmtId="0" fontId="18" fillId="0" borderId="3" xfId="0" applyFont="1" applyBorder="1" applyAlignment="1">
      <alignment horizontal="left"/>
    </xf>
    <xf numFmtId="0" fontId="18" fillId="0" borderId="3" xfId="0" applyFont="1" applyBorder="1"/>
    <xf numFmtId="187" fontId="18" fillId="0" borderId="3" xfId="1" applyNumberFormat="1" applyFont="1" applyBorder="1" applyAlignment="1">
      <alignment horizontal="right"/>
    </xf>
    <xf numFmtId="3" fontId="17" fillId="0" borderId="3" xfId="0" applyNumberFormat="1" applyFont="1" applyBorder="1" applyAlignment="1">
      <alignment horizontal="right"/>
    </xf>
    <xf numFmtId="3" fontId="18" fillId="0" borderId="0" xfId="0" applyNumberFormat="1" applyFont="1" applyBorder="1"/>
    <xf numFmtId="3" fontId="17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18" fillId="0" borderId="8" xfId="0" applyFont="1" applyBorder="1" applyAlignment="1">
      <alignment horizontal="left"/>
    </xf>
    <xf numFmtId="49" fontId="18" fillId="0" borderId="8" xfId="0" applyNumberFormat="1" applyFont="1" applyBorder="1" applyAlignment="1">
      <alignment horizontal="center"/>
    </xf>
    <xf numFmtId="187" fontId="18" fillId="0" borderId="8" xfId="1" applyNumberFormat="1" applyFont="1" applyBorder="1" applyAlignment="1">
      <alignment horizontal="right"/>
    </xf>
    <xf numFmtId="3" fontId="18" fillId="0" borderId="8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3" fontId="18" fillId="0" borderId="3" xfId="0" applyNumberFormat="1" applyFont="1" applyBorder="1" applyAlignment="1">
      <alignment horizontal="right"/>
    </xf>
    <xf numFmtId="4" fontId="18" fillId="0" borderId="3" xfId="0" applyNumberFormat="1" applyFont="1" applyBorder="1" applyAlignment="1">
      <alignment horizontal="right"/>
    </xf>
    <xf numFmtId="49" fontId="18" fillId="0" borderId="0" xfId="0" applyNumberFormat="1" applyFont="1" applyBorder="1" applyAlignment="1">
      <alignment horizontal="center"/>
    </xf>
    <xf numFmtId="0" fontId="18" fillId="0" borderId="10" xfId="0" applyFont="1" applyBorder="1"/>
    <xf numFmtId="49" fontId="18" fillId="0" borderId="3" xfId="0" applyNumberFormat="1" applyFont="1" applyBorder="1" applyAlignment="1">
      <alignment horizontal="center"/>
    </xf>
    <xf numFmtId="187" fontId="17" fillId="0" borderId="5" xfId="1" applyNumberFormat="1" applyFont="1" applyBorder="1" applyAlignment="1">
      <alignment horizontal="right"/>
    </xf>
    <xf numFmtId="3" fontId="17" fillId="0" borderId="0" xfId="0" applyNumberFormat="1" applyFont="1" applyBorder="1"/>
    <xf numFmtId="49" fontId="17" fillId="0" borderId="0" xfId="0" applyNumberFormat="1" applyFont="1" applyBorder="1" applyAlignment="1">
      <alignment horizontal="center"/>
    </xf>
    <xf numFmtId="187" fontId="18" fillId="0" borderId="0" xfId="1" applyNumberFormat="1" applyFont="1" applyAlignment="1">
      <alignment horizontal="right"/>
    </xf>
    <xf numFmtId="0" fontId="18" fillId="0" borderId="0" xfId="0" applyFont="1" applyAlignment="1">
      <alignment horizontal="right"/>
    </xf>
    <xf numFmtId="3" fontId="18" fillId="0" borderId="0" xfId="0" applyNumberFormat="1" applyFont="1"/>
    <xf numFmtId="0" fontId="18" fillId="0" borderId="0" xfId="0" applyFont="1" applyAlignment="1">
      <alignment horizontal="center"/>
    </xf>
    <xf numFmtId="187" fontId="18" fillId="0" borderId="0" xfId="1" applyNumberFormat="1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187" fontId="17" fillId="0" borderId="0" xfId="1" applyNumberFormat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8" fillId="0" borderId="19" xfId="0" applyFont="1" applyBorder="1" applyAlignment="1">
      <alignment horizontal="center"/>
    </xf>
    <xf numFmtId="187" fontId="18" fillId="0" borderId="19" xfId="1" applyNumberFormat="1" applyFont="1" applyBorder="1" applyAlignment="1">
      <alignment horizontal="right"/>
    </xf>
    <xf numFmtId="0" fontId="20" fillId="0" borderId="8" xfId="0" applyFont="1" applyBorder="1"/>
    <xf numFmtId="0" fontId="20" fillId="0" borderId="8" xfId="0" applyFont="1" applyBorder="1" applyAlignment="1">
      <alignment horizontal="center"/>
    </xf>
    <xf numFmtId="0" fontId="18" fillId="0" borderId="8" xfId="0" applyFont="1" applyBorder="1"/>
    <xf numFmtId="49" fontId="17" fillId="0" borderId="3" xfId="0" applyNumberFormat="1" applyFont="1" applyBorder="1"/>
    <xf numFmtId="49" fontId="17" fillId="0" borderId="3" xfId="0" applyNumberFormat="1" applyFont="1" applyBorder="1" applyAlignment="1">
      <alignment horizontal="center"/>
    </xf>
    <xf numFmtId="3" fontId="18" fillId="0" borderId="3" xfId="0" applyNumberFormat="1" applyFont="1" applyBorder="1"/>
    <xf numFmtId="187" fontId="18" fillId="0" borderId="3" xfId="1" applyNumberFormat="1" applyFont="1" applyBorder="1"/>
    <xf numFmtId="0" fontId="17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187" fontId="17" fillId="0" borderId="24" xfId="1" applyNumberFormat="1" applyFont="1" applyBorder="1"/>
    <xf numFmtId="187" fontId="17" fillId="0" borderId="24" xfId="1" applyNumberFormat="1" applyFont="1" applyBorder="1" applyAlignment="1"/>
    <xf numFmtId="187" fontId="18" fillId="0" borderId="0" xfId="0" applyNumberFormat="1" applyFont="1"/>
    <xf numFmtId="49" fontId="17" fillId="0" borderId="8" xfId="0" applyNumberFormat="1" applyFont="1" applyBorder="1" applyAlignment="1">
      <alignment horizontal="center"/>
    </xf>
    <xf numFmtId="187" fontId="17" fillId="0" borderId="25" xfId="1" applyNumberFormat="1" applyFont="1" applyBorder="1"/>
    <xf numFmtId="187" fontId="17" fillId="0" borderId="0" xfId="1" applyNumberFormat="1" applyFont="1" applyBorder="1" applyAlignment="1"/>
    <xf numFmtId="187" fontId="18" fillId="0" borderId="10" xfId="1" applyNumberFormat="1" applyFont="1" applyBorder="1" applyAlignment="1">
      <alignment horizontal="right"/>
    </xf>
    <xf numFmtId="187" fontId="18" fillId="0" borderId="26" xfId="1" applyNumberFormat="1" applyFont="1" applyBorder="1" applyAlignment="1">
      <alignment horizontal="right"/>
    </xf>
    <xf numFmtId="187" fontId="17" fillId="0" borderId="24" xfId="1" applyNumberFormat="1" applyFont="1" applyBorder="1" applyAlignment="1">
      <alignment horizontal="right"/>
    </xf>
    <xf numFmtId="49" fontId="17" fillId="0" borderId="8" xfId="0" applyNumberFormat="1" applyFont="1" applyBorder="1"/>
    <xf numFmtId="187" fontId="18" fillId="0" borderId="25" xfId="1" applyNumberFormat="1" applyFont="1" applyBorder="1"/>
    <xf numFmtId="0" fontId="18" fillId="0" borderId="3" xfId="0" applyFont="1" applyFill="1" applyBorder="1"/>
    <xf numFmtId="187" fontId="18" fillId="0" borderId="8" xfId="1" applyNumberFormat="1" applyFont="1" applyBorder="1"/>
    <xf numFmtId="187" fontId="18" fillId="0" borderId="8" xfId="1" applyNumberFormat="1" applyFont="1" applyBorder="1" applyAlignment="1">
      <alignment horizontal="center"/>
    </xf>
    <xf numFmtId="0" fontId="17" fillId="0" borderId="3" xfId="0" applyFont="1" applyBorder="1"/>
    <xf numFmtId="0" fontId="17" fillId="0" borderId="10" xfId="0" applyFont="1" applyBorder="1" applyAlignment="1">
      <alignment horizontal="center"/>
    </xf>
    <xf numFmtId="187" fontId="18" fillId="0" borderId="3" xfId="1" applyFont="1" applyBorder="1" applyAlignment="1">
      <alignment horizontal="right"/>
    </xf>
    <xf numFmtId="187" fontId="18" fillId="0" borderId="0" xfId="1" applyFont="1" applyBorder="1" applyAlignment="1">
      <alignment horizontal="right"/>
    </xf>
    <xf numFmtId="0" fontId="18" fillId="0" borderId="7" xfId="0" applyFont="1" applyBorder="1"/>
    <xf numFmtId="0" fontId="18" fillId="0" borderId="15" xfId="0" applyFont="1" applyBorder="1"/>
    <xf numFmtId="49" fontId="18" fillId="0" borderId="7" xfId="0" applyNumberFormat="1" applyFont="1" applyBorder="1"/>
    <xf numFmtId="0" fontId="18" fillId="0" borderId="7" xfId="0" applyFont="1" applyFill="1" applyBorder="1"/>
    <xf numFmtId="0" fontId="17" fillId="0" borderId="3" xfId="0" applyFont="1" applyFill="1" applyBorder="1" applyAlignment="1">
      <alignment horizontal="center"/>
    </xf>
    <xf numFmtId="187" fontId="18" fillId="0" borderId="10" xfId="1" applyFont="1" applyBorder="1" applyAlignment="1">
      <alignment horizontal="right"/>
    </xf>
    <xf numFmtId="187" fontId="18" fillId="0" borderId="26" xfId="1" applyFont="1" applyBorder="1" applyAlignment="1">
      <alignment horizontal="right"/>
    </xf>
    <xf numFmtId="49" fontId="17" fillId="0" borderId="7" xfId="0" applyNumberFormat="1" applyFont="1" applyBorder="1" applyAlignment="1">
      <alignment horizontal="center"/>
    </xf>
    <xf numFmtId="49" fontId="20" fillId="0" borderId="7" xfId="0" applyNumberFormat="1" applyFont="1" applyBorder="1"/>
    <xf numFmtId="187" fontId="18" fillId="0" borderId="8" xfId="1" applyFont="1" applyBorder="1"/>
    <xf numFmtId="187" fontId="18" fillId="0" borderId="8" xfId="1" applyFont="1" applyBorder="1" applyAlignment="1">
      <alignment horizontal="right"/>
    </xf>
    <xf numFmtId="0" fontId="17" fillId="0" borderId="7" xfId="0" applyFont="1" applyBorder="1" applyAlignment="1">
      <alignment horizontal="center"/>
    </xf>
    <xf numFmtId="187" fontId="17" fillId="0" borderId="24" xfId="1" applyFont="1" applyBorder="1" applyAlignment="1">
      <alignment horizontal="right"/>
    </xf>
    <xf numFmtId="0" fontId="17" fillId="0" borderId="16" xfId="0" applyFont="1" applyBorder="1"/>
    <xf numFmtId="0" fontId="17" fillId="0" borderId="8" xfId="0" applyFont="1" applyBorder="1" applyAlignment="1">
      <alignment horizontal="center"/>
    </xf>
    <xf numFmtId="187" fontId="17" fillId="0" borderId="25" xfId="1" applyFont="1" applyBorder="1"/>
    <xf numFmtId="49" fontId="17" fillId="0" borderId="16" xfId="0" applyNumberFormat="1" applyFont="1" applyBorder="1"/>
    <xf numFmtId="0" fontId="21" fillId="0" borderId="7" xfId="0" applyFont="1" applyBorder="1"/>
    <xf numFmtId="187" fontId="17" fillId="0" borderId="35" xfId="1" applyNumberFormat="1" applyFont="1" applyBorder="1" applyAlignment="1">
      <alignment horizontal="right"/>
    </xf>
    <xf numFmtId="0" fontId="17" fillId="0" borderId="27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17" fontId="17" fillId="0" borderId="0" xfId="0" applyNumberFormat="1" applyFont="1" applyAlignment="1">
      <alignment horizontal="left"/>
    </xf>
    <xf numFmtId="4" fontId="18" fillId="0" borderId="0" xfId="0" applyNumberFormat="1" applyFont="1"/>
    <xf numFmtId="4" fontId="18" fillId="0" borderId="6" xfId="0" applyNumberFormat="1" applyFont="1" applyBorder="1" applyAlignment="1">
      <alignment horizontal="right"/>
    </xf>
    <xf numFmtId="4" fontId="18" fillId="0" borderId="31" xfId="0" applyNumberFormat="1" applyFont="1" applyBorder="1"/>
    <xf numFmtId="4" fontId="18" fillId="0" borderId="0" xfId="0" applyNumberFormat="1" applyFont="1" applyAlignment="1">
      <alignment horizontal="right"/>
    </xf>
    <xf numFmtId="4" fontId="17" fillId="0" borderId="6" xfId="0" applyNumberFormat="1" applyFont="1" applyBorder="1"/>
    <xf numFmtId="3" fontId="17" fillId="0" borderId="0" xfId="0" applyNumberFormat="1" applyFont="1" applyAlignment="1">
      <alignment horizontal="left"/>
    </xf>
    <xf numFmtId="187" fontId="17" fillId="0" borderId="0" xfId="1" applyNumberFormat="1" applyFont="1" applyAlignment="1">
      <alignment horizontal="center"/>
    </xf>
    <xf numFmtId="3" fontId="17" fillId="0" borderId="0" xfId="0" applyNumberFormat="1" applyFont="1" applyAlignment="1">
      <alignment horizontal="center"/>
    </xf>
    <xf numFmtId="187" fontId="18" fillId="0" borderId="0" xfId="1" applyNumberFormat="1" applyFont="1"/>
    <xf numFmtId="187" fontId="17" fillId="0" borderId="0" xfId="1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187" fontId="17" fillId="0" borderId="1" xfId="1" applyNumberFormat="1" applyFont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3" fontId="17" fillId="0" borderId="18" xfId="0" applyNumberFormat="1" applyFont="1" applyBorder="1" applyAlignment="1">
      <alignment horizontal="center"/>
    </xf>
    <xf numFmtId="49" fontId="18" fillId="0" borderId="2" xfId="0" applyNumberFormat="1" applyFont="1" applyBorder="1" applyAlignment="1">
      <alignment horizontal="right"/>
    </xf>
    <xf numFmtId="187" fontId="18" fillId="0" borderId="2" xfId="1" applyNumberFormat="1" applyFont="1" applyBorder="1" applyAlignment="1">
      <alignment horizontal="right"/>
    </xf>
    <xf numFmtId="0" fontId="18" fillId="0" borderId="2" xfId="0" applyFont="1" applyBorder="1"/>
    <xf numFmtId="49" fontId="18" fillId="0" borderId="2" xfId="0" applyNumberFormat="1" applyFont="1" applyBorder="1" applyAlignment="1">
      <alignment horizontal="center"/>
    </xf>
    <xf numFmtId="49" fontId="18" fillId="0" borderId="3" xfId="0" applyNumberFormat="1" applyFont="1" applyBorder="1" applyAlignment="1">
      <alignment horizontal="right"/>
    </xf>
    <xf numFmtId="0" fontId="20" fillId="0" borderId="3" xfId="0" applyFont="1" applyBorder="1"/>
    <xf numFmtId="189" fontId="18" fillId="0" borderId="3" xfId="1" applyNumberFormat="1" applyFont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189" fontId="17" fillId="0" borderId="5" xfId="1" applyNumberFormat="1" applyFont="1" applyBorder="1" applyAlignment="1">
      <alignment horizontal="right"/>
    </xf>
    <xf numFmtId="187" fontId="17" fillId="0" borderId="23" xfId="1" applyNumberFormat="1" applyFont="1" applyBorder="1" applyAlignment="1">
      <alignment horizontal="right"/>
    </xf>
    <xf numFmtId="187" fontId="18" fillId="0" borderId="7" xfId="1" applyNumberFormat="1" applyFont="1" applyBorder="1" applyAlignment="1">
      <alignment horizontal="right"/>
    </xf>
    <xf numFmtId="0" fontId="18" fillId="0" borderId="16" xfId="0" applyFont="1" applyBorder="1" applyAlignment="1">
      <alignment horizontal="left"/>
    </xf>
    <xf numFmtId="0" fontId="18" fillId="0" borderId="7" xfId="0" applyFont="1" applyBorder="1" applyAlignment="1">
      <alignment horizontal="left"/>
    </xf>
    <xf numFmtId="187" fontId="18" fillId="0" borderId="9" xfId="1" applyNumberFormat="1" applyFont="1" applyBorder="1" applyAlignment="1">
      <alignment horizontal="right"/>
    </xf>
    <xf numFmtId="0" fontId="18" fillId="0" borderId="7" xfId="0" applyFont="1" applyBorder="1" applyAlignment="1">
      <alignment horizontal="center"/>
    </xf>
    <xf numFmtId="0" fontId="23" fillId="0" borderId="0" xfId="0" applyFont="1" applyBorder="1"/>
    <xf numFmtId="0" fontId="18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187" fontId="24" fillId="0" borderId="0" xfId="0" applyNumberFormat="1" applyFont="1" applyBorder="1" applyAlignment="1">
      <alignment vertical="center"/>
    </xf>
    <xf numFmtId="3" fontId="24" fillId="0" borderId="0" xfId="0" applyNumberFormat="1" applyFont="1" applyBorder="1"/>
    <xf numFmtId="187" fontId="19" fillId="0" borderId="0" xfId="1" applyNumberFormat="1" applyFont="1" applyBorder="1"/>
    <xf numFmtId="0" fontId="24" fillId="0" borderId="0" xfId="0" applyFont="1" applyBorder="1"/>
    <xf numFmtId="49" fontId="24" fillId="0" borderId="0" xfId="0" applyNumberFormat="1" applyFont="1" applyBorder="1" applyAlignment="1">
      <alignment horizontal="center"/>
    </xf>
    <xf numFmtId="0" fontId="21" fillId="0" borderId="0" xfId="0" applyFont="1" applyBorder="1"/>
    <xf numFmtId="187" fontId="24" fillId="0" borderId="0" xfId="1" applyNumberFormat="1" applyFont="1" applyBorder="1"/>
    <xf numFmtId="187" fontId="18" fillId="0" borderId="0" xfId="1" applyNumberFormat="1" applyFont="1" applyBorder="1"/>
    <xf numFmtId="187" fontId="17" fillId="0" borderId="0" xfId="1" applyNumberFormat="1" applyFont="1" applyBorder="1"/>
    <xf numFmtId="0" fontId="21" fillId="0" borderId="3" xfId="0" applyFont="1" applyBorder="1"/>
    <xf numFmtId="0" fontId="18" fillId="0" borderId="0" xfId="0" applyFont="1" applyBorder="1" applyAlignment="1">
      <alignment horizontal="center"/>
    </xf>
    <xf numFmtId="0" fontId="18" fillId="0" borderId="37" xfId="0" applyFont="1" applyBorder="1"/>
    <xf numFmtId="49" fontId="17" fillId="0" borderId="38" xfId="0" applyNumberFormat="1" applyFont="1" applyBorder="1" applyAlignment="1">
      <alignment horizontal="center"/>
    </xf>
    <xf numFmtId="4" fontId="17" fillId="0" borderId="5" xfId="1" applyNumberFormat="1" applyFont="1" applyBorder="1" applyAlignment="1">
      <alignment horizontal="right"/>
    </xf>
    <xf numFmtId="49" fontId="5" fillId="0" borderId="18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3" fontId="17" fillId="0" borderId="18" xfId="0" applyNumberFormat="1" applyFont="1" applyBorder="1" applyAlignment="1">
      <alignment horizontal="center"/>
    </xf>
    <xf numFmtId="49" fontId="18" fillId="0" borderId="0" xfId="0" applyNumberFormat="1" applyFont="1"/>
    <xf numFmtId="187" fontId="18" fillId="0" borderId="0" xfId="1" applyFont="1"/>
    <xf numFmtId="0" fontId="18" fillId="0" borderId="0" xfId="0" applyFont="1" applyAlignment="1"/>
    <xf numFmtId="0" fontId="18" fillId="0" borderId="0" xfId="0" applyFont="1" applyBorder="1" applyAlignment="1">
      <alignment horizontal="left"/>
    </xf>
    <xf numFmtId="0" fontId="18" fillId="0" borderId="4" xfId="0" applyFont="1" applyBorder="1"/>
    <xf numFmtId="0" fontId="18" fillId="0" borderId="28" xfId="0" applyFont="1" applyBorder="1"/>
    <xf numFmtId="0" fontId="18" fillId="0" borderId="1" xfId="0" applyFont="1" applyBorder="1"/>
    <xf numFmtId="0" fontId="25" fillId="0" borderId="0" xfId="0" applyFont="1"/>
    <xf numFmtId="49" fontId="18" fillId="0" borderId="4" xfId="0" applyNumberFormat="1" applyFont="1" applyBorder="1" applyAlignment="1">
      <alignment horizontal="center"/>
    </xf>
    <xf numFmtId="187" fontId="18" fillId="0" borderId="0" xfId="1" applyFont="1" applyBorder="1"/>
    <xf numFmtId="4" fontId="18" fillId="0" borderId="0" xfId="0" applyNumberFormat="1" applyFont="1" applyBorder="1"/>
    <xf numFmtId="187" fontId="18" fillId="0" borderId="6" xfId="1" applyFont="1" applyBorder="1"/>
    <xf numFmtId="0" fontId="17" fillId="0" borderId="4" xfId="0" applyFont="1" applyBorder="1"/>
    <xf numFmtId="187" fontId="17" fillId="0" borderId="35" xfId="1" applyFont="1" applyBorder="1" applyAlignment="1">
      <alignment horizontal="right"/>
    </xf>
    <xf numFmtId="187" fontId="17" fillId="0" borderId="36" xfId="1" applyNumberFormat="1" applyFont="1" applyBorder="1" applyAlignment="1">
      <alignment horizontal="right"/>
    </xf>
    <xf numFmtId="187" fontId="17" fillId="0" borderId="36" xfId="1" applyNumberFormat="1" applyFont="1" applyBorder="1"/>
    <xf numFmtId="187" fontId="18" fillId="0" borderId="3" xfId="1" applyFont="1" applyBorder="1" applyAlignment="1">
      <alignment horizontal="right" vertical="center"/>
    </xf>
    <xf numFmtId="187" fontId="17" fillId="0" borderId="18" xfId="1" applyNumberFormat="1" applyFont="1" applyBorder="1" applyAlignment="1">
      <alignment horizontal="center"/>
    </xf>
    <xf numFmtId="3" fontId="18" fillId="0" borderId="2" xfId="0" applyNumberFormat="1" applyFont="1" applyBorder="1"/>
    <xf numFmtId="187" fontId="18" fillId="0" borderId="2" xfId="1" applyNumberFormat="1" applyFont="1" applyBorder="1"/>
    <xf numFmtId="0" fontId="20" fillId="0" borderId="2" xfId="0" applyFont="1" applyBorder="1"/>
    <xf numFmtId="187" fontId="18" fillId="0" borderId="3" xfId="1" applyNumberFormat="1" applyFont="1" applyBorder="1" applyAlignment="1">
      <alignment horizontal="right" vertical="center"/>
    </xf>
    <xf numFmtId="0" fontId="18" fillId="0" borderId="3" xfId="0" applyFont="1" applyBorder="1" applyAlignment="1">
      <alignment vertical="center"/>
    </xf>
    <xf numFmtId="49" fontId="18" fillId="0" borderId="3" xfId="0" applyNumberFormat="1" applyFont="1" applyBorder="1" applyAlignment="1">
      <alignment horizontal="center" vertical="center"/>
    </xf>
    <xf numFmtId="187" fontId="18" fillId="0" borderId="10" xfId="1" applyFont="1" applyBorder="1" applyAlignment="1">
      <alignment horizontal="right" vertical="center"/>
    </xf>
    <xf numFmtId="0" fontId="18" fillId="0" borderId="22" xfId="0" applyFont="1" applyBorder="1" applyAlignment="1">
      <alignment horizontal="left" vertical="center"/>
    </xf>
    <xf numFmtId="0" fontId="18" fillId="0" borderId="22" xfId="0" applyFont="1" applyBorder="1" applyAlignment="1">
      <alignment vertical="center"/>
    </xf>
    <xf numFmtId="187" fontId="18" fillId="0" borderId="10" xfId="1" applyNumberFormat="1" applyFont="1" applyBorder="1" applyAlignment="1">
      <alignment horizontal="right" vertical="center"/>
    </xf>
    <xf numFmtId="187" fontId="17" fillId="0" borderId="5" xfId="1" applyNumberFormat="1" applyFont="1" applyBorder="1" applyAlignment="1">
      <alignment horizontal="right" vertical="center"/>
    </xf>
    <xf numFmtId="187" fontId="17" fillId="0" borderId="5" xfId="1" applyNumberFormat="1" applyFont="1" applyBorder="1" applyAlignment="1">
      <alignment vertical="center"/>
    </xf>
    <xf numFmtId="187" fontId="18" fillId="0" borderId="8" xfId="1" applyNumberFormat="1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49" fontId="18" fillId="0" borderId="8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vertical="center"/>
    </xf>
    <xf numFmtId="187" fontId="18" fillId="0" borderId="8" xfId="1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vertical="center"/>
    </xf>
    <xf numFmtId="187" fontId="18" fillId="0" borderId="3" xfId="1" applyNumberFormat="1" applyFont="1" applyBorder="1" applyAlignment="1">
      <alignment vertical="center"/>
    </xf>
    <xf numFmtId="187" fontId="18" fillId="0" borderId="17" xfId="1" applyNumberFormat="1" applyFont="1" applyBorder="1" applyAlignment="1">
      <alignment horizontal="right" vertical="center"/>
    </xf>
    <xf numFmtId="187" fontId="17" fillId="0" borderId="9" xfId="1" applyNumberFormat="1" applyFont="1" applyBorder="1" applyAlignment="1">
      <alignment vertical="center"/>
    </xf>
    <xf numFmtId="0" fontId="18" fillId="0" borderId="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87" fontId="18" fillId="0" borderId="10" xfId="1" applyNumberFormat="1" applyFont="1" applyBorder="1" applyAlignment="1">
      <alignment vertical="center"/>
    </xf>
    <xf numFmtId="187" fontId="18" fillId="0" borderId="3" xfId="1" applyNumberFormat="1" applyFont="1" applyBorder="1" applyAlignment="1">
      <alignment horizontal="center" vertical="center"/>
    </xf>
    <xf numFmtId="3" fontId="21" fillId="0" borderId="0" xfId="0" applyNumberFormat="1" applyFont="1" applyBorder="1"/>
    <xf numFmtId="187" fontId="22" fillId="0" borderId="0" xfId="1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187" fontId="22" fillId="0" borderId="0" xfId="1" applyNumberFormat="1" applyFont="1" applyBorder="1"/>
    <xf numFmtId="187" fontId="21" fillId="0" borderId="0" xfId="1" applyNumberFormat="1" applyFont="1" applyBorder="1"/>
    <xf numFmtId="187" fontId="21" fillId="0" borderId="0" xfId="1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187" fontId="4" fillId="0" borderId="9" xfId="1" applyFont="1" applyBorder="1" applyAlignment="1">
      <alignment horizontal="right"/>
    </xf>
    <xf numFmtId="187" fontId="13" fillId="0" borderId="9" xfId="1" applyFont="1" applyBorder="1" applyAlignment="1">
      <alignment horizontal="right"/>
    </xf>
    <xf numFmtId="0" fontId="21" fillId="0" borderId="7" xfId="0" applyFont="1" applyBorder="1" applyAlignment="1">
      <alignment horizontal="left"/>
    </xf>
    <xf numFmtId="187" fontId="18" fillId="0" borderId="19" xfId="1" applyNumberFormat="1" applyFont="1" applyBorder="1" applyAlignment="1">
      <alignment vertical="center"/>
    </xf>
    <xf numFmtId="187" fontId="18" fillId="0" borderId="17" xfId="1" applyNumberFormat="1" applyFont="1" applyBorder="1" applyAlignment="1">
      <alignment vertical="center"/>
    </xf>
    <xf numFmtId="0" fontId="14" fillId="0" borderId="0" xfId="0" applyFont="1" applyBorder="1"/>
    <xf numFmtId="187" fontId="9" fillId="0" borderId="0" xfId="1" applyNumberFormat="1" applyFont="1" applyBorder="1" applyAlignment="1">
      <alignment horizontal="right"/>
    </xf>
    <xf numFmtId="187" fontId="14" fillId="0" borderId="0" xfId="1" applyNumberFormat="1" applyFont="1" applyBorder="1"/>
    <xf numFmtId="187" fontId="14" fillId="0" borderId="0" xfId="1" applyFont="1" applyBorder="1"/>
    <xf numFmtId="187" fontId="13" fillId="0" borderId="0" xfId="1" applyNumberFormat="1" applyFont="1" applyBorder="1" applyAlignment="1">
      <alignment horizontal="right"/>
    </xf>
    <xf numFmtId="49" fontId="14" fillId="0" borderId="0" xfId="0" applyNumberFormat="1" applyFont="1" applyBorder="1"/>
    <xf numFmtId="187" fontId="13" fillId="0" borderId="0" xfId="1" applyFont="1" applyBorder="1"/>
    <xf numFmtId="187" fontId="16" fillId="0" borderId="0" xfId="1" applyNumberFormat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187" fontId="18" fillId="0" borderId="1" xfId="1" applyFont="1" applyBorder="1"/>
    <xf numFmtId="0" fontId="17" fillId="0" borderId="19" xfId="0" applyFont="1" applyBorder="1" applyAlignment="1">
      <alignment horizontal="center"/>
    </xf>
    <xf numFmtId="0" fontId="18" fillId="0" borderId="19" xfId="0" applyFont="1" applyBorder="1" applyAlignment="1">
      <alignment horizontal="left"/>
    </xf>
    <xf numFmtId="187" fontId="18" fillId="0" borderId="19" xfId="1" applyNumberFormat="1" applyFont="1" applyBorder="1" applyAlignment="1">
      <alignment horizontal="center"/>
    </xf>
    <xf numFmtId="187" fontId="17" fillId="0" borderId="3" xfId="1" applyNumberFormat="1" applyFont="1" applyBorder="1" applyAlignment="1"/>
    <xf numFmtId="187" fontId="18" fillId="0" borderId="3" xfId="1" applyFont="1" applyBorder="1"/>
    <xf numFmtId="0" fontId="14" fillId="0" borderId="0" xfId="0" applyFont="1" applyBorder="1" applyAlignment="1">
      <alignment horizontal="left"/>
    </xf>
    <xf numFmtId="187" fontId="14" fillId="0" borderId="0" xfId="1" applyFont="1" applyBorder="1" applyAlignment="1">
      <alignment horizontal="center"/>
    </xf>
    <xf numFmtId="187" fontId="5" fillId="0" borderId="0" xfId="1" applyFont="1" applyBorder="1" applyAlignment="1">
      <alignment horizontal="center"/>
    </xf>
    <xf numFmtId="187" fontId="12" fillId="0" borderId="0" xfId="1" applyFont="1" applyBorder="1" applyAlignment="1">
      <alignment horizontal="center"/>
    </xf>
    <xf numFmtId="187" fontId="15" fillId="0" borderId="0" xfId="1" applyFont="1" applyBorder="1" applyAlignment="1">
      <alignment horizontal="center"/>
    </xf>
    <xf numFmtId="0" fontId="14" fillId="0" borderId="17" xfId="0" applyFont="1" applyBorder="1"/>
    <xf numFmtId="187" fontId="13" fillId="0" borderId="17" xfId="1" applyNumberFormat="1" applyFont="1" applyBorder="1" applyAlignment="1">
      <alignment horizontal="right"/>
    </xf>
    <xf numFmtId="187" fontId="14" fillId="0" borderId="17" xfId="1" applyNumberFormat="1" applyFont="1" applyBorder="1" applyAlignment="1">
      <alignment horizontal="right"/>
    </xf>
    <xf numFmtId="187" fontId="13" fillId="0" borderId="17" xfId="1" applyFont="1" applyBorder="1" applyAlignment="1">
      <alignment horizontal="right"/>
    </xf>
    <xf numFmtId="187" fontId="14" fillId="0" borderId="17" xfId="1" applyFont="1" applyBorder="1"/>
    <xf numFmtId="187" fontId="14" fillId="0" borderId="17" xfId="1" applyFont="1" applyBorder="1" applyAlignment="1">
      <alignment horizontal="right"/>
    </xf>
    <xf numFmtId="49" fontId="14" fillId="0" borderId="17" xfId="0" applyNumberFormat="1" applyFont="1" applyBorder="1"/>
    <xf numFmtId="187" fontId="7" fillId="0" borderId="17" xfId="1" applyFont="1" applyBorder="1" applyAlignment="1">
      <alignment horizontal="right"/>
    </xf>
    <xf numFmtId="187" fontId="5" fillId="0" borderId="17" xfId="1" applyFont="1" applyBorder="1" applyAlignment="1">
      <alignment horizontal="right"/>
    </xf>
    <xf numFmtId="187" fontId="13" fillId="0" borderId="5" xfId="1" applyFont="1" applyBorder="1" applyAlignment="1">
      <alignment horizontal="center"/>
    </xf>
    <xf numFmtId="49" fontId="3" fillId="0" borderId="17" xfId="0" applyNumberFormat="1" applyFont="1" applyBorder="1" applyAlignment="1">
      <alignment horizontal="right"/>
    </xf>
    <xf numFmtId="187" fontId="3" fillId="0" borderId="17" xfId="1" applyFont="1" applyBorder="1" applyAlignment="1">
      <alignment horizontal="right"/>
    </xf>
    <xf numFmtId="187" fontId="3" fillId="0" borderId="17" xfId="1" applyFont="1" applyBorder="1" applyAlignment="1">
      <alignment horizontal="center"/>
    </xf>
    <xf numFmtId="187" fontId="11" fillId="0" borderId="17" xfId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7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17" fontId="17" fillId="0" borderId="0" xfId="0" applyNumberFormat="1" applyFont="1" applyAlignment="1">
      <alignment horizontal="left"/>
    </xf>
    <xf numFmtId="0" fontId="17" fillId="0" borderId="0" xfId="0" applyFont="1" applyAlignment="1"/>
    <xf numFmtId="49" fontId="5" fillId="0" borderId="1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3" fontId="17" fillId="0" borderId="18" xfId="0" applyNumberFormat="1" applyFont="1" applyBorder="1" applyAlignment="1">
      <alignment horizontal="center"/>
    </xf>
    <xf numFmtId="0" fontId="18" fillId="0" borderId="11" xfId="0" applyFont="1" applyBorder="1"/>
    <xf numFmtId="49" fontId="17" fillId="0" borderId="13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horizontal="left"/>
    </xf>
    <xf numFmtId="0" fontId="21" fillId="0" borderId="30" xfId="0" applyFont="1" applyBorder="1"/>
    <xf numFmtId="3" fontId="22" fillId="0" borderId="0" xfId="0" applyNumberFormat="1" applyFont="1" applyAlignment="1">
      <alignment horizontal="center"/>
    </xf>
    <xf numFmtId="187" fontId="13" fillId="0" borderId="3" xfId="1" applyFont="1" applyBorder="1" applyAlignment="1">
      <alignment horizontal="center"/>
    </xf>
    <xf numFmtId="187" fontId="13" fillId="0" borderId="5" xfId="1" applyNumberFormat="1" applyFont="1" applyBorder="1"/>
    <xf numFmtId="187" fontId="3" fillId="0" borderId="19" xfId="1" applyFont="1" applyBorder="1" applyAlignment="1">
      <alignment horizontal="center"/>
    </xf>
    <xf numFmtId="0" fontId="3" fillId="0" borderId="19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87" fontId="3" fillId="0" borderId="9" xfId="1" applyFont="1" applyBorder="1" applyAlignment="1">
      <alignment horizontal="right"/>
    </xf>
    <xf numFmtId="187" fontId="10" fillId="0" borderId="17" xfId="1" applyFont="1" applyBorder="1" applyAlignment="1">
      <alignment horizontal="right"/>
    </xf>
    <xf numFmtId="187" fontId="5" fillId="0" borderId="9" xfId="1" applyFont="1" applyBorder="1" applyAlignment="1">
      <alignment horizontal="right"/>
    </xf>
    <xf numFmtId="187" fontId="15" fillId="0" borderId="5" xfId="1" applyFont="1" applyBorder="1" applyAlignment="1">
      <alignment horizontal="right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2133600</xdr:colOff>
      <xdr:row>79</xdr:row>
      <xdr:rowOff>9525</xdr:rowOff>
    </xdr:from>
    <xdr:to>
      <xdr:col>0</xdr:col>
      <xdr:colOff>895350</xdr:colOff>
      <xdr:row>79</xdr:row>
      <xdr:rowOff>9525</xdr:rowOff>
    </xdr:to>
    <xdr:sp macro="" textlink="">
      <xdr:nvSpPr>
        <xdr:cNvPr id="10358" name="Line 4"/>
        <xdr:cNvSpPr>
          <a:spLocks noChangeShapeType="1"/>
        </xdr:cNvSpPr>
      </xdr:nvSpPr>
      <xdr:spPr bwMode="auto">
        <a:xfrm>
          <a:off x="895350" y="7458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opLeftCell="A55" workbookViewId="0">
      <selection activeCell="F65" sqref="F65"/>
    </sheetView>
  </sheetViews>
  <sheetFormatPr defaultRowHeight="20.25"/>
  <cols>
    <col min="1" max="1" width="43.5703125" style="101" customWidth="1"/>
    <col min="2" max="2" width="10.5703125" style="133" customWidth="1"/>
    <col min="3" max="3" width="19.85546875" style="101" customWidth="1"/>
    <col min="4" max="4" width="20.5703125" style="101" customWidth="1"/>
    <col min="5" max="5" width="9.140625" style="101"/>
    <col min="6" max="6" width="12.7109375" style="101" bestFit="1" customWidth="1"/>
    <col min="7" max="7" width="14.85546875" style="101" customWidth="1"/>
    <col min="8" max="16384" width="9.140625" style="101"/>
  </cols>
  <sheetData>
    <row r="1" spans="1:10" ht="15" customHeight="1">
      <c r="A1" s="340" t="s">
        <v>117</v>
      </c>
      <c r="B1" s="340"/>
      <c r="C1" s="340"/>
      <c r="D1" s="340"/>
    </row>
    <row r="2" spans="1:10" ht="21.75" customHeight="1">
      <c r="A2" s="341" t="s">
        <v>192</v>
      </c>
      <c r="B2" s="341"/>
      <c r="C2" s="341"/>
      <c r="D2" s="341"/>
    </row>
    <row r="3" spans="1:10" ht="18" customHeight="1">
      <c r="A3" s="341" t="s">
        <v>118</v>
      </c>
      <c r="B3" s="341"/>
      <c r="C3" s="341"/>
      <c r="D3" s="341"/>
    </row>
    <row r="4" spans="1:10" ht="19.5" customHeight="1">
      <c r="A4" s="342" t="s">
        <v>322</v>
      </c>
      <c r="B4" s="342"/>
      <c r="C4" s="342"/>
      <c r="D4" s="342"/>
    </row>
    <row r="5" spans="1:10" ht="13.5" customHeight="1">
      <c r="A5" s="335" t="s">
        <v>1</v>
      </c>
      <c r="B5" s="335" t="s">
        <v>80</v>
      </c>
      <c r="C5" s="335" t="s">
        <v>78</v>
      </c>
      <c r="D5" s="335" t="s">
        <v>85</v>
      </c>
    </row>
    <row r="6" spans="1:10" ht="9.75" customHeight="1">
      <c r="A6" s="339"/>
      <c r="B6" s="338"/>
      <c r="C6" s="339"/>
      <c r="D6" s="339"/>
    </row>
    <row r="7" spans="1:10" ht="18" customHeight="1">
      <c r="A7" s="140" t="s">
        <v>119</v>
      </c>
      <c r="B7" s="141"/>
      <c r="C7" s="142"/>
      <c r="D7" s="142"/>
    </row>
    <row r="8" spans="1:10" ht="18.75" customHeight="1">
      <c r="A8" s="143" t="s">
        <v>120</v>
      </c>
      <c r="B8" s="144" t="s">
        <v>104</v>
      </c>
      <c r="C8" s="145"/>
      <c r="D8" s="145"/>
    </row>
    <row r="9" spans="1:10">
      <c r="A9" s="111" t="s">
        <v>121</v>
      </c>
      <c r="B9" s="144" t="s">
        <v>122</v>
      </c>
      <c r="C9" s="146">
        <v>650000</v>
      </c>
      <c r="D9" s="112">
        <v>433215.41</v>
      </c>
    </row>
    <row r="10" spans="1:10">
      <c r="A10" s="111" t="s">
        <v>123</v>
      </c>
      <c r="B10" s="144" t="s">
        <v>124</v>
      </c>
      <c r="C10" s="112">
        <v>150000</v>
      </c>
      <c r="D10" s="146">
        <v>42506.32</v>
      </c>
    </row>
    <row r="11" spans="1:10">
      <c r="A11" s="111" t="s">
        <v>125</v>
      </c>
      <c r="B11" s="144" t="s">
        <v>126</v>
      </c>
      <c r="C11" s="112">
        <v>60000</v>
      </c>
      <c r="D11" s="112">
        <v>55639</v>
      </c>
    </row>
    <row r="12" spans="1:10" ht="21" thickBot="1">
      <c r="A12" s="111" t="s">
        <v>160</v>
      </c>
      <c r="B12" s="144" t="s">
        <v>127</v>
      </c>
      <c r="C12" s="139">
        <v>100000</v>
      </c>
      <c r="D12" s="139">
        <v>100000</v>
      </c>
    </row>
    <row r="13" spans="1:10" ht="18" customHeight="1" thickBot="1">
      <c r="A13" s="147" t="s">
        <v>72</v>
      </c>
      <c r="B13" s="148"/>
      <c r="C13" s="149">
        <f>SUM(C9:C12)</f>
        <v>960000</v>
      </c>
      <c r="D13" s="150">
        <f>SUM(D9:D12)</f>
        <v>631360.73</v>
      </c>
      <c r="F13" s="151"/>
      <c r="G13" s="116"/>
      <c r="H13" s="116"/>
      <c r="I13" s="116"/>
      <c r="J13" s="116"/>
    </row>
    <row r="14" spans="1:10">
      <c r="A14" s="143" t="s">
        <v>128</v>
      </c>
      <c r="B14" s="152" t="s">
        <v>105</v>
      </c>
      <c r="C14" s="153"/>
      <c r="D14" s="153"/>
      <c r="G14" s="116"/>
      <c r="H14" s="116"/>
      <c r="I14" s="154"/>
      <c r="J14" s="116"/>
    </row>
    <row r="15" spans="1:10">
      <c r="A15" s="111" t="s">
        <v>131</v>
      </c>
      <c r="B15" s="152" t="s">
        <v>130</v>
      </c>
      <c r="C15" s="119">
        <v>8200</v>
      </c>
      <c r="D15" s="119">
        <v>4356</v>
      </c>
      <c r="F15" s="111"/>
      <c r="G15" s="154"/>
      <c r="H15" s="116"/>
      <c r="I15" s="116"/>
      <c r="J15" s="116"/>
    </row>
    <row r="16" spans="1:10">
      <c r="A16" s="111" t="s">
        <v>129</v>
      </c>
      <c r="B16" s="311"/>
      <c r="C16" s="312">
        <v>50000</v>
      </c>
      <c r="D16" s="111"/>
      <c r="G16" s="116"/>
      <c r="H16" s="116"/>
      <c r="I16" s="116"/>
      <c r="J16" s="116"/>
    </row>
    <row r="17" spans="1:7">
      <c r="A17" s="111" t="s">
        <v>132</v>
      </c>
      <c r="B17" s="152" t="s">
        <v>133</v>
      </c>
      <c r="C17" s="112">
        <v>28000</v>
      </c>
      <c r="D17" s="112">
        <v>8500</v>
      </c>
    </row>
    <row r="18" spans="1:7">
      <c r="A18" s="111" t="s">
        <v>134</v>
      </c>
      <c r="B18" s="152" t="s">
        <v>135</v>
      </c>
      <c r="C18" s="112">
        <v>21000</v>
      </c>
      <c r="D18" s="112">
        <v>18324</v>
      </c>
    </row>
    <row r="19" spans="1:7" ht="24.75" customHeight="1">
      <c r="A19" s="111" t="s">
        <v>304</v>
      </c>
      <c r="B19" s="152" t="s">
        <v>136</v>
      </c>
      <c r="C19" s="155">
        <v>305000</v>
      </c>
      <c r="D19" s="112">
        <v>54560</v>
      </c>
    </row>
    <row r="20" spans="1:7" ht="24.75" customHeight="1">
      <c r="A20" s="111" t="s">
        <v>168</v>
      </c>
      <c r="B20" s="152" t="s">
        <v>177</v>
      </c>
      <c r="C20" s="112">
        <v>2500</v>
      </c>
      <c r="D20" s="112">
        <v>3550.2</v>
      </c>
    </row>
    <row r="21" spans="1:7" ht="19.5" customHeight="1">
      <c r="A21" s="111" t="s">
        <v>169</v>
      </c>
      <c r="B21" s="152" t="s">
        <v>178</v>
      </c>
      <c r="C21" s="139">
        <v>1000</v>
      </c>
      <c r="D21" s="139">
        <v>400</v>
      </c>
    </row>
    <row r="22" spans="1:7" ht="19.5" customHeight="1" thickBot="1">
      <c r="A22" s="111" t="s">
        <v>221</v>
      </c>
      <c r="B22" s="152" t="s">
        <v>179</v>
      </c>
      <c r="C22" s="156">
        <v>2000</v>
      </c>
      <c r="D22" s="156">
        <v>6605</v>
      </c>
    </row>
    <row r="23" spans="1:7" ht="20.25" customHeight="1" thickBot="1">
      <c r="A23" s="147" t="s">
        <v>72</v>
      </c>
      <c r="B23" s="148"/>
      <c r="C23" s="157">
        <f>SUM(C15:C22)</f>
        <v>417700</v>
      </c>
      <c r="D23" s="157">
        <f>SUM(D15:D22)</f>
        <v>96295.2</v>
      </c>
      <c r="G23" s="151"/>
    </row>
    <row r="24" spans="1:7">
      <c r="A24" s="158" t="s">
        <v>137</v>
      </c>
      <c r="B24" s="152" t="s">
        <v>106</v>
      </c>
      <c r="C24" s="159"/>
      <c r="D24" s="159"/>
    </row>
    <row r="25" spans="1:7">
      <c r="A25" s="160" t="s">
        <v>138</v>
      </c>
      <c r="B25" s="152" t="s">
        <v>139</v>
      </c>
      <c r="C25" s="112">
        <v>193000</v>
      </c>
      <c r="D25" s="112">
        <v>43617.02</v>
      </c>
    </row>
    <row r="26" spans="1:7">
      <c r="A26" s="160" t="s">
        <v>170</v>
      </c>
      <c r="B26" s="144" t="s">
        <v>181</v>
      </c>
      <c r="C26" s="112">
        <v>1000</v>
      </c>
      <c r="D26" s="112"/>
    </row>
    <row r="27" spans="1:7" ht="21" thickBot="1">
      <c r="A27" s="160" t="s">
        <v>180</v>
      </c>
      <c r="B27" s="144" t="s">
        <v>182</v>
      </c>
      <c r="C27" s="139">
        <v>500</v>
      </c>
      <c r="D27" s="139"/>
    </row>
    <row r="28" spans="1:7" ht="20.25" customHeight="1" thickBot="1">
      <c r="A28" s="147" t="s">
        <v>72</v>
      </c>
      <c r="B28" s="148"/>
      <c r="C28" s="157">
        <f>SUM(C25:C27)</f>
        <v>194500</v>
      </c>
      <c r="D28" s="157">
        <f>SUM(D25:D27)</f>
        <v>43617.02</v>
      </c>
    </row>
    <row r="29" spans="1:7">
      <c r="A29" s="143" t="s">
        <v>140</v>
      </c>
      <c r="B29" s="152" t="s">
        <v>107</v>
      </c>
      <c r="C29" s="161"/>
      <c r="D29" s="162"/>
    </row>
    <row r="30" spans="1:7">
      <c r="A30" s="110" t="s">
        <v>171</v>
      </c>
      <c r="B30" s="152" t="s">
        <v>141</v>
      </c>
      <c r="C30" s="112">
        <v>80000</v>
      </c>
      <c r="D30" s="112">
        <v>20400</v>
      </c>
    </row>
    <row r="31" spans="1:7" ht="19.5" customHeight="1">
      <c r="A31" s="111" t="s">
        <v>172</v>
      </c>
      <c r="B31" s="144" t="s">
        <v>166</v>
      </c>
      <c r="C31" s="139">
        <v>44000</v>
      </c>
      <c r="D31" s="139">
        <v>60450</v>
      </c>
    </row>
    <row r="32" spans="1:7" ht="19.5" customHeight="1">
      <c r="A32" s="111" t="s">
        <v>173</v>
      </c>
      <c r="B32" s="144" t="s">
        <v>167</v>
      </c>
      <c r="C32" s="112">
        <v>300</v>
      </c>
      <c r="D32" s="112"/>
    </row>
    <row r="33" spans="1:7" ht="19.5" customHeight="1" thickBot="1">
      <c r="A33" s="111" t="s">
        <v>204</v>
      </c>
      <c r="B33" s="144"/>
      <c r="C33" s="139">
        <v>1000</v>
      </c>
      <c r="D33" s="139"/>
    </row>
    <row r="34" spans="1:7" ht="19.5" customHeight="1" thickBot="1">
      <c r="A34" s="147" t="s">
        <v>72</v>
      </c>
      <c r="B34" s="138"/>
      <c r="C34" s="157">
        <f>SUM(C30:C33)</f>
        <v>125300</v>
      </c>
      <c r="D34" s="157">
        <f>SUM(D30:D32)</f>
        <v>80850</v>
      </c>
    </row>
    <row r="35" spans="1:7" ht="20.25" customHeight="1">
      <c r="A35" s="163" t="s">
        <v>142</v>
      </c>
      <c r="B35" s="147"/>
      <c r="C35" s="146"/>
      <c r="D35" s="146"/>
    </row>
    <row r="36" spans="1:7" ht="19.5" customHeight="1">
      <c r="A36" s="163" t="s">
        <v>143</v>
      </c>
      <c r="B36" s="147">
        <v>415000</v>
      </c>
      <c r="C36" s="146"/>
      <c r="D36" s="146"/>
    </row>
    <row r="37" spans="1:7" ht="18.75" customHeight="1">
      <c r="A37" s="111" t="s">
        <v>144</v>
      </c>
      <c r="B37" s="147">
        <v>421006</v>
      </c>
      <c r="C37" s="112">
        <v>1400000</v>
      </c>
      <c r="D37" s="112">
        <v>665510.66</v>
      </c>
    </row>
    <row r="38" spans="1:7">
      <c r="A38" s="111" t="s">
        <v>145</v>
      </c>
      <c r="B38" s="147">
        <v>421007</v>
      </c>
      <c r="C38" s="112">
        <v>3000000</v>
      </c>
      <c r="D38" s="146">
        <v>863515.71</v>
      </c>
    </row>
    <row r="39" spans="1:7" ht="18.75" customHeight="1">
      <c r="A39" s="111" t="s">
        <v>146</v>
      </c>
      <c r="B39" s="147">
        <v>421004</v>
      </c>
      <c r="C39" s="155">
        <v>3600000</v>
      </c>
      <c r="D39" s="155">
        <v>1330733.32</v>
      </c>
      <c r="F39" s="111"/>
      <c r="G39" s="164"/>
    </row>
    <row r="40" spans="1:7" ht="20.25" customHeight="1">
      <c r="A40" s="111" t="s">
        <v>175</v>
      </c>
      <c r="B40" s="164">
        <v>421002</v>
      </c>
      <c r="C40" s="112">
        <v>7000000</v>
      </c>
      <c r="D40" s="146">
        <v>3411777.21</v>
      </c>
    </row>
    <row r="41" spans="1:7" ht="21.75" customHeight="1">
      <c r="A41" s="111" t="s">
        <v>147</v>
      </c>
      <c r="B41" s="147">
        <v>421005</v>
      </c>
      <c r="C41" s="112">
        <v>700000</v>
      </c>
      <c r="D41" s="165">
        <v>265806.42</v>
      </c>
    </row>
    <row r="42" spans="1:7" ht="21.75" customHeight="1">
      <c r="A42" s="116"/>
      <c r="B42" s="105"/>
      <c r="C42" s="134"/>
      <c r="D42" s="166"/>
    </row>
    <row r="43" spans="1:7" ht="21.75" customHeight="1">
      <c r="A43" s="116"/>
      <c r="B43" s="105"/>
      <c r="C43" s="134"/>
      <c r="D43" s="166"/>
    </row>
    <row r="44" spans="1:7" ht="21.75" customHeight="1">
      <c r="A44" s="343" t="s">
        <v>165</v>
      </c>
      <c r="B44" s="343"/>
      <c r="C44" s="343"/>
      <c r="D44" s="343"/>
    </row>
    <row r="45" spans="1:7" ht="21.75" customHeight="1">
      <c r="A45" s="333" t="s">
        <v>1</v>
      </c>
      <c r="B45" s="335" t="s">
        <v>80</v>
      </c>
      <c r="C45" s="335" t="s">
        <v>78</v>
      </c>
      <c r="D45" s="335" t="s">
        <v>85</v>
      </c>
    </row>
    <row r="46" spans="1:7" ht="21.75" customHeight="1" thickBot="1">
      <c r="A46" s="334"/>
      <c r="B46" s="336"/>
      <c r="C46" s="337"/>
      <c r="D46" s="337"/>
    </row>
    <row r="47" spans="1:7" ht="18.75" customHeight="1">
      <c r="A47" s="167" t="s">
        <v>174</v>
      </c>
      <c r="B47" s="147">
        <v>421011</v>
      </c>
      <c r="C47" s="112">
        <v>2500</v>
      </c>
      <c r="D47" s="112"/>
      <c r="G47" s="101" t="s">
        <v>82</v>
      </c>
    </row>
    <row r="48" spans="1:7" ht="20.25" customHeight="1">
      <c r="A48" s="168" t="s">
        <v>148</v>
      </c>
      <c r="B48" s="164">
        <v>421012</v>
      </c>
      <c r="C48" s="155">
        <v>33000</v>
      </c>
      <c r="D48" s="155">
        <v>15680.33</v>
      </c>
    </row>
    <row r="49" spans="1:7">
      <c r="A49" s="169" t="s">
        <v>149</v>
      </c>
      <c r="B49" s="144" t="s">
        <v>150</v>
      </c>
      <c r="C49" s="165">
        <v>116000</v>
      </c>
      <c r="D49" s="165">
        <v>64295.47</v>
      </c>
    </row>
    <row r="50" spans="1:7">
      <c r="A50" s="170" t="s">
        <v>151</v>
      </c>
      <c r="B50" s="171">
        <v>421014</v>
      </c>
      <c r="C50" s="165">
        <v>78000</v>
      </c>
      <c r="D50" s="165"/>
    </row>
    <row r="51" spans="1:7">
      <c r="A51" s="167" t="s">
        <v>152</v>
      </c>
      <c r="B51" s="147">
        <v>421015</v>
      </c>
      <c r="C51" s="165">
        <v>2833000</v>
      </c>
      <c r="D51" s="165">
        <v>2139216</v>
      </c>
      <c r="G51" s="151"/>
    </row>
    <row r="52" spans="1:7">
      <c r="A52" s="169" t="s">
        <v>153</v>
      </c>
      <c r="B52" s="144" t="s">
        <v>154</v>
      </c>
      <c r="C52" s="172">
        <v>500</v>
      </c>
      <c r="D52" s="172"/>
    </row>
    <row r="53" spans="1:7" ht="21" thickBot="1">
      <c r="A53" s="169" t="s">
        <v>205</v>
      </c>
      <c r="B53" s="144"/>
      <c r="C53" s="173">
        <v>6600</v>
      </c>
      <c r="D53" s="173"/>
    </row>
    <row r="54" spans="1:7" ht="21" thickBot="1">
      <c r="A54" s="174" t="s">
        <v>72</v>
      </c>
      <c r="B54" s="144"/>
      <c r="C54" s="157">
        <f>SUM(C37+C38+C39+C40+C41+C47+C48+C49+C50+C51+C52+C53)</f>
        <v>18769600</v>
      </c>
      <c r="D54" s="157">
        <f>SUM(D37+D38+D39+D40+D41+D47+D48+D49+D50+D51+D52+D53)</f>
        <v>8756535.120000001</v>
      </c>
    </row>
    <row r="55" spans="1:7">
      <c r="A55" s="175" t="s">
        <v>155</v>
      </c>
      <c r="B55" s="144" t="s">
        <v>109</v>
      </c>
      <c r="C55" s="176"/>
      <c r="D55" s="177"/>
    </row>
    <row r="56" spans="1:7" ht="21" thickBot="1">
      <c r="A56" s="167" t="s">
        <v>156</v>
      </c>
      <c r="B56" s="147">
        <v>416001</v>
      </c>
      <c r="C56" s="165">
        <v>500</v>
      </c>
      <c r="D56" s="165" t="s">
        <v>5</v>
      </c>
    </row>
    <row r="57" spans="1:7" ht="21" thickBot="1">
      <c r="A57" s="178" t="s">
        <v>72</v>
      </c>
      <c r="B57" s="147"/>
      <c r="C57" s="157">
        <f>SUM(C56)</f>
        <v>500</v>
      </c>
      <c r="D57" s="179" t="s">
        <v>5</v>
      </c>
    </row>
    <row r="58" spans="1:7">
      <c r="A58" s="180" t="s">
        <v>157</v>
      </c>
      <c r="B58" s="181">
        <v>430000</v>
      </c>
      <c r="C58" s="182"/>
      <c r="D58" s="182"/>
    </row>
    <row r="59" spans="1:7">
      <c r="A59" s="183" t="s">
        <v>161</v>
      </c>
      <c r="B59" s="152" t="s">
        <v>110</v>
      </c>
      <c r="C59" s="176"/>
      <c r="D59" s="176"/>
    </row>
    <row r="60" spans="1:7">
      <c r="A60" s="184" t="s">
        <v>184</v>
      </c>
      <c r="B60" s="181">
        <v>431002</v>
      </c>
      <c r="C60" s="172">
        <v>10000000</v>
      </c>
      <c r="D60" s="172">
        <v>10082268</v>
      </c>
    </row>
    <row r="61" spans="1:7" ht="21" thickBot="1">
      <c r="A61" s="178" t="s">
        <v>72</v>
      </c>
      <c r="B61" s="148"/>
      <c r="C61" s="185">
        <f>SUM(C60)</f>
        <v>10000000</v>
      </c>
      <c r="D61" s="256">
        <v>10082268</v>
      </c>
    </row>
    <row r="62" spans="1:7" ht="21" thickBot="1">
      <c r="A62" s="186" t="s">
        <v>79</v>
      </c>
      <c r="B62" s="187"/>
      <c r="C62" s="257">
        <f>SUM(C13+C23+C28+C34+C54+C57+C61)</f>
        <v>30467600</v>
      </c>
      <c r="D62" s="258">
        <f>SUM(D13+D23+D28+D34+D54+D61)</f>
        <v>19690926.07</v>
      </c>
    </row>
    <row r="63" spans="1:7" ht="21" thickTop="1"/>
  </sheetData>
  <mergeCells count="13">
    <mergeCell ref="A1:D1"/>
    <mergeCell ref="A2:D2"/>
    <mergeCell ref="A3:D3"/>
    <mergeCell ref="A4:D4"/>
    <mergeCell ref="A44:D44"/>
    <mergeCell ref="A45:A46"/>
    <mergeCell ref="B45:B46"/>
    <mergeCell ref="C45:C46"/>
    <mergeCell ref="D45:D46"/>
    <mergeCell ref="B5:B6"/>
    <mergeCell ref="A5:A6"/>
    <mergeCell ref="C5:C6"/>
    <mergeCell ref="D5:D6"/>
  </mergeCells>
  <phoneticPr fontId="0" type="noConversion"/>
  <pageMargins left="0.74803149606299213" right="0.38" top="0.35" bottom="0.21" header="0.28999999999999998" footer="0.3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5"/>
  <sheetViews>
    <sheetView topLeftCell="A76" workbookViewId="0">
      <selection activeCell="D77" sqref="D77"/>
    </sheetView>
  </sheetViews>
  <sheetFormatPr defaultRowHeight="20.25"/>
  <cols>
    <col min="1" max="1" width="13.42578125" style="101" customWidth="1"/>
    <col min="2" max="2" width="15.42578125" style="101" customWidth="1"/>
    <col min="3" max="3" width="14.85546875" style="101" customWidth="1"/>
    <col min="4" max="4" width="13.28515625" style="101" customWidth="1"/>
    <col min="5" max="5" width="13" style="101" customWidth="1"/>
    <col min="6" max="6" width="18.5703125" style="101" customWidth="1"/>
    <col min="7" max="7" width="11.7109375" style="101" customWidth="1"/>
    <col min="8" max="9" width="9.140625" style="101"/>
    <col min="10" max="10" width="10.28515625" style="101" bestFit="1" customWidth="1"/>
    <col min="11" max="16384" width="9.140625" style="101"/>
  </cols>
  <sheetData>
    <row r="1" spans="1:10" ht="20.25" customHeight="1">
      <c r="A1" s="341" t="s">
        <v>32</v>
      </c>
      <c r="B1" s="341"/>
      <c r="C1" s="341"/>
      <c r="D1" s="344"/>
      <c r="E1" s="247"/>
    </row>
    <row r="2" spans="1:10" ht="19.5" customHeight="1">
      <c r="A2" s="345" t="s">
        <v>33</v>
      </c>
      <c r="B2" s="345"/>
      <c r="C2" s="345"/>
      <c r="D2" s="346"/>
      <c r="E2" s="248"/>
      <c r="F2" s="249"/>
      <c r="G2" s="249"/>
      <c r="H2" s="116"/>
    </row>
    <row r="3" spans="1:10" ht="20.25" customHeight="1">
      <c r="A3" s="101" t="s">
        <v>227</v>
      </c>
      <c r="B3" s="247"/>
      <c r="E3" s="247"/>
      <c r="F3" s="244">
        <v>23634928.739999998</v>
      </c>
      <c r="H3" s="116"/>
    </row>
    <row r="4" spans="1:10" ht="18.75" customHeight="1">
      <c r="A4" s="101" t="s">
        <v>60</v>
      </c>
      <c r="B4" s="124"/>
      <c r="E4" s="247"/>
      <c r="F4" s="244"/>
    </row>
    <row r="5" spans="1:10" ht="6" customHeight="1">
      <c r="B5" s="116"/>
      <c r="E5" s="247"/>
      <c r="H5" s="243"/>
      <c r="I5" s="241"/>
      <c r="J5" s="244"/>
    </row>
    <row r="6" spans="1:10">
      <c r="A6" s="250" t="s">
        <v>212</v>
      </c>
      <c r="B6" s="116"/>
      <c r="E6" s="247"/>
    </row>
    <row r="7" spans="1:10" ht="17.25" customHeight="1">
      <c r="A7" s="205" t="s">
        <v>66</v>
      </c>
      <c r="B7" s="241" t="s">
        <v>67</v>
      </c>
      <c r="C7" s="133" t="s">
        <v>68</v>
      </c>
      <c r="D7" s="116"/>
      <c r="E7" s="251"/>
    </row>
    <row r="8" spans="1:10">
      <c r="A8" s="205" t="s">
        <v>158</v>
      </c>
      <c r="B8" s="124" t="s">
        <v>159</v>
      </c>
      <c r="C8" s="252">
        <v>1000</v>
      </c>
      <c r="E8" s="247"/>
      <c r="J8" s="151"/>
    </row>
    <row r="9" spans="1:10" ht="21" customHeight="1">
      <c r="A9" s="205" t="s">
        <v>194</v>
      </c>
      <c r="B9" s="124" t="s">
        <v>189</v>
      </c>
      <c r="C9" s="252">
        <v>1000</v>
      </c>
      <c r="E9" s="247"/>
      <c r="F9" s="253"/>
      <c r="G9" s="101" t="s">
        <v>82</v>
      </c>
      <c r="H9" s="101" t="s">
        <v>82</v>
      </c>
      <c r="J9" s="151"/>
    </row>
    <row r="10" spans="1:10" ht="19.5" customHeight="1">
      <c r="A10" s="205" t="s">
        <v>213</v>
      </c>
      <c r="B10" s="205" t="s">
        <v>214</v>
      </c>
      <c r="C10" s="244">
        <v>1508</v>
      </c>
      <c r="E10" s="247"/>
      <c r="F10" s="252"/>
      <c r="J10" s="151"/>
    </row>
    <row r="11" spans="1:10" ht="19.5" customHeight="1">
      <c r="A11" s="205" t="s">
        <v>222</v>
      </c>
      <c r="B11" s="205" t="s">
        <v>223</v>
      </c>
      <c r="C11" s="244">
        <v>1950</v>
      </c>
      <c r="E11" s="247"/>
      <c r="F11" s="252"/>
      <c r="G11" s="101" t="s">
        <v>82</v>
      </c>
      <c r="J11" s="151"/>
    </row>
    <row r="12" spans="1:10" ht="19.5" customHeight="1">
      <c r="A12" s="205" t="s">
        <v>228</v>
      </c>
      <c r="B12" s="205" t="s">
        <v>231</v>
      </c>
      <c r="C12" s="244">
        <v>1200</v>
      </c>
      <c r="E12" s="247"/>
      <c r="F12" s="252"/>
      <c r="I12" s="101" t="s">
        <v>82</v>
      </c>
      <c r="J12" s="151"/>
    </row>
    <row r="13" spans="1:10" ht="19.5" customHeight="1">
      <c r="A13" s="205" t="s">
        <v>229</v>
      </c>
      <c r="B13" s="205" t="s">
        <v>232</v>
      </c>
      <c r="C13" s="244">
        <v>9041.25</v>
      </c>
      <c r="E13" s="247"/>
      <c r="F13" s="252"/>
      <c r="J13" s="151"/>
    </row>
    <row r="14" spans="1:10" ht="19.5" customHeight="1">
      <c r="A14" s="205" t="s">
        <v>229</v>
      </c>
      <c r="B14" s="205" t="s">
        <v>233</v>
      </c>
      <c r="C14" s="244">
        <v>1883.62</v>
      </c>
      <c r="E14" s="247"/>
      <c r="F14" s="252" t="s">
        <v>82</v>
      </c>
      <c r="J14" s="151"/>
    </row>
    <row r="15" spans="1:10" ht="19.5" customHeight="1">
      <c r="A15" s="205" t="s">
        <v>229</v>
      </c>
      <c r="B15" s="205" t="s">
        <v>234</v>
      </c>
      <c r="C15" s="244">
        <v>30400</v>
      </c>
      <c r="E15" s="247"/>
      <c r="F15" s="252"/>
      <c r="J15" s="151"/>
    </row>
    <row r="16" spans="1:10" ht="19.5" customHeight="1">
      <c r="A16" s="205" t="s">
        <v>230</v>
      </c>
      <c r="B16" s="205" t="s">
        <v>235</v>
      </c>
      <c r="C16" s="244">
        <v>2400</v>
      </c>
      <c r="E16" s="247"/>
      <c r="F16" s="252"/>
      <c r="J16" s="151"/>
    </row>
    <row r="17" spans="1:10" ht="19.5" customHeight="1">
      <c r="A17" s="205"/>
      <c r="B17" s="205" t="s">
        <v>236</v>
      </c>
      <c r="C17" s="244">
        <v>1950</v>
      </c>
      <c r="E17" s="247"/>
      <c r="F17" s="252" t="s">
        <v>82</v>
      </c>
      <c r="J17" s="151"/>
    </row>
    <row r="18" spans="1:10" ht="19.5" customHeight="1">
      <c r="A18" s="205"/>
      <c r="B18" s="205" t="s">
        <v>237</v>
      </c>
      <c r="C18" s="244">
        <v>1600</v>
      </c>
      <c r="E18" s="247"/>
      <c r="F18" s="252"/>
      <c r="J18" s="151"/>
    </row>
    <row r="19" spans="1:10" ht="19.5" customHeight="1">
      <c r="A19" s="205"/>
      <c r="B19" s="205" t="s">
        <v>238</v>
      </c>
      <c r="C19" s="244">
        <v>5460</v>
      </c>
      <c r="E19" s="247"/>
      <c r="F19" s="252"/>
      <c r="J19" s="151"/>
    </row>
    <row r="20" spans="1:10" ht="19.5" customHeight="1">
      <c r="A20" s="205"/>
      <c r="B20" s="205" t="s">
        <v>239</v>
      </c>
      <c r="C20" s="244">
        <v>3340</v>
      </c>
      <c r="E20" s="247"/>
      <c r="F20" s="252"/>
      <c r="J20" s="151"/>
    </row>
    <row r="21" spans="1:10" ht="19.5" customHeight="1">
      <c r="A21" s="205"/>
      <c r="B21" s="205" t="s">
        <v>240</v>
      </c>
      <c r="C21" s="244">
        <v>5100.72</v>
      </c>
      <c r="E21" s="247"/>
      <c r="F21" s="252"/>
      <c r="J21" s="151"/>
    </row>
    <row r="22" spans="1:10" ht="19.5" customHeight="1">
      <c r="A22" s="205"/>
      <c r="B22" s="205" t="s">
        <v>241</v>
      </c>
      <c r="C22" s="244">
        <v>816260</v>
      </c>
      <c r="E22" s="247"/>
      <c r="F22" s="252"/>
      <c r="J22" s="151"/>
    </row>
    <row r="23" spans="1:10" ht="19.5" customHeight="1">
      <c r="A23" s="205"/>
      <c r="B23" s="205" t="s">
        <v>242</v>
      </c>
      <c r="C23" s="244">
        <v>189646.09</v>
      </c>
      <c r="E23" s="247"/>
      <c r="F23" s="252"/>
      <c r="J23" s="151"/>
    </row>
    <row r="24" spans="1:10" ht="19.5" customHeight="1">
      <c r="A24" s="205"/>
      <c r="B24" s="205" t="s">
        <v>243</v>
      </c>
      <c r="C24" s="244">
        <v>15600</v>
      </c>
      <c r="E24" s="247"/>
      <c r="F24" s="252"/>
      <c r="J24" s="151"/>
    </row>
    <row r="25" spans="1:10" ht="19.5" customHeight="1">
      <c r="A25" s="205"/>
      <c r="B25" s="205" t="s">
        <v>244</v>
      </c>
      <c r="C25" s="244">
        <v>3900</v>
      </c>
      <c r="E25" s="247"/>
      <c r="F25" s="252"/>
      <c r="J25" s="151"/>
    </row>
    <row r="26" spans="1:10" ht="19.5" customHeight="1">
      <c r="A26" s="205"/>
      <c r="B26" s="205" t="s">
        <v>245</v>
      </c>
      <c r="C26" s="244">
        <v>10000</v>
      </c>
      <c r="E26" s="247"/>
      <c r="F26" s="252" t="s">
        <v>82</v>
      </c>
      <c r="J26" s="151"/>
    </row>
    <row r="27" spans="1:10" ht="19.5" customHeight="1">
      <c r="A27" s="205"/>
      <c r="B27" s="205" t="s">
        <v>246</v>
      </c>
      <c r="C27" s="244">
        <v>10000</v>
      </c>
      <c r="E27" s="247"/>
      <c r="F27" s="252"/>
      <c r="J27" s="151"/>
    </row>
    <row r="28" spans="1:10" ht="19.5" customHeight="1">
      <c r="A28" s="205"/>
      <c r="B28" s="205" t="s">
        <v>247</v>
      </c>
      <c r="C28" s="244">
        <v>10000</v>
      </c>
      <c r="E28" s="247"/>
      <c r="F28" s="252"/>
      <c r="J28" s="151"/>
    </row>
    <row r="29" spans="1:10" ht="19.5" customHeight="1">
      <c r="A29" s="205"/>
      <c r="B29" s="205" t="s">
        <v>248</v>
      </c>
      <c r="C29" s="244">
        <v>10000</v>
      </c>
      <c r="E29" s="247"/>
      <c r="F29" s="252"/>
      <c r="J29" s="151"/>
    </row>
    <row r="30" spans="1:10" ht="19.5" customHeight="1">
      <c r="A30" s="205"/>
      <c r="B30" s="205" t="s">
        <v>249</v>
      </c>
      <c r="C30" s="244">
        <v>10000</v>
      </c>
      <c r="E30" s="247"/>
      <c r="F30" s="252"/>
      <c r="J30" s="151"/>
    </row>
    <row r="31" spans="1:10" ht="19.5" customHeight="1">
      <c r="A31" s="205"/>
      <c r="B31" s="205" t="s">
        <v>250</v>
      </c>
      <c r="C31" s="244">
        <v>10000</v>
      </c>
      <c r="E31" s="247"/>
      <c r="F31" s="252" t="s">
        <v>82</v>
      </c>
      <c r="J31" s="151"/>
    </row>
    <row r="32" spans="1:10" ht="19.5" customHeight="1">
      <c r="A32" s="205"/>
      <c r="B32" s="205" t="s">
        <v>251</v>
      </c>
      <c r="C32" s="244">
        <v>10000</v>
      </c>
      <c r="E32" s="247"/>
      <c r="F32" s="252"/>
      <c r="J32" s="151"/>
    </row>
    <row r="33" spans="1:10" ht="19.5" customHeight="1">
      <c r="A33" s="205"/>
      <c r="B33" s="205" t="s">
        <v>252</v>
      </c>
      <c r="C33" s="244">
        <v>10000</v>
      </c>
      <c r="E33" s="247"/>
      <c r="F33" s="252"/>
      <c r="J33" s="151"/>
    </row>
    <row r="34" spans="1:10" ht="19.5" customHeight="1">
      <c r="A34" s="205"/>
      <c r="B34" s="205" t="s">
        <v>253</v>
      </c>
      <c r="C34" s="244">
        <v>10000</v>
      </c>
      <c r="E34" s="247"/>
      <c r="F34" s="252"/>
      <c r="J34" s="151"/>
    </row>
    <row r="35" spans="1:10" ht="19.5" customHeight="1">
      <c r="A35" s="205"/>
      <c r="B35" s="205" t="s">
        <v>254</v>
      </c>
      <c r="C35" s="244">
        <v>10000</v>
      </c>
      <c r="E35" s="247"/>
      <c r="F35" s="252"/>
      <c r="J35" s="151"/>
    </row>
    <row r="36" spans="1:10" ht="19.5" customHeight="1">
      <c r="A36" s="205"/>
      <c r="B36" s="205" t="s">
        <v>255</v>
      </c>
      <c r="C36" s="244">
        <v>10000</v>
      </c>
      <c r="E36" s="247"/>
      <c r="F36" s="252"/>
      <c r="J36" s="151"/>
    </row>
    <row r="37" spans="1:10" ht="19.5" customHeight="1">
      <c r="A37" s="205"/>
      <c r="B37" s="205" t="s">
        <v>256</v>
      </c>
      <c r="C37" s="244">
        <v>10000</v>
      </c>
      <c r="E37" s="247"/>
      <c r="F37" s="252"/>
      <c r="J37" s="151"/>
    </row>
    <row r="38" spans="1:10" ht="19.5" customHeight="1">
      <c r="A38" s="205"/>
      <c r="B38" s="205" t="s">
        <v>257</v>
      </c>
      <c r="C38" s="244">
        <v>10000</v>
      </c>
      <c r="E38" s="247"/>
      <c r="F38" s="252"/>
      <c r="J38" s="151"/>
    </row>
    <row r="39" spans="1:10" ht="19.5" customHeight="1">
      <c r="A39" s="205"/>
      <c r="B39" s="205" t="s">
        <v>258</v>
      </c>
      <c r="C39" s="244">
        <v>30000</v>
      </c>
      <c r="E39" s="247"/>
      <c r="F39" s="252"/>
      <c r="J39" s="151"/>
    </row>
    <row r="40" spans="1:10" ht="19.5" customHeight="1">
      <c r="A40" s="205"/>
      <c r="B40" s="205" t="s">
        <v>259</v>
      </c>
      <c r="C40" s="244">
        <v>2585</v>
      </c>
      <c r="E40" s="247"/>
      <c r="F40" s="252"/>
      <c r="J40" s="151"/>
    </row>
    <row r="41" spans="1:10" ht="19.5" customHeight="1">
      <c r="A41" s="205"/>
      <c r="B41" s="205" t="s">
        <v>260</v>
      </c>
      <c r="C41" s="244">
        <v>900</v>
      </c>
      <c r="E41" s="247"/>
      <c r="F41" s="252"/>
      <c r="J41" s="151"/>
    </row>
    <row r="42" spans="1:10" ht="19.5" customHeight="1">
      <c r="A42" s="205"/>
      <c r="B42" s="205" t="s">
        <v>261</v>
      </c>
      <c r="C42" s="244">
        <v>5870</v>
      </c>
      <c r="E42" s="247"/>
      <c r="F42" s="252"/>
      <c r="J42" s="151"/>
    </row>
    <row r="43" spans="1:10" ht="19.5" customHeight="1">
      <c r="A43" s="205"/>
      <c r="B43" s="205"/>
      <c r="C43" s="244"/>
      <c r="E43" s="247"/>
      <c r="F43" s="252"/>
      <c r="J43" s="151"/>
    </row>
    <row r="44" spans="1:10" ht="19.5" customHeight="1">
      <c r="A44" s="347" t="s">
        <v>165</v>
      </c>
      <c r="B44" s="347"/>
      <c r="C44" s="347"/>
      <c r="D44" s="347"/>
      <c r="E44" s="347"/>
      <c r="F44" s="347"/>
      <c r="G44" s="347"/>
      <c r="J44" s="151"/>
    </row>
    <row r="45" spans="1:10" ht="19.5" customHeight="1">
      <c r="A45" s="341" t="s">
        <v>32</v>
      </c>
      <c r="B45" s="341"/>
      <c r="C45" s="341"/>
      <c r="D45" s="344"/>
      <c r="E45" s="247"/>
      <c r="F45" s="252"/>
      <c r="J45" s="151"/>
    </row>
    <row r="46" spans="1:10" ht="19.5" customHeight="1">
      <c r="A46" s="345" t="s">
        <v>33</v>
      </c>
      <c r="B46" s="345"/>
      <c r="C46" s="345"/>
      <c r="D46" s="346"/>
      <c r="E46" s="248"/>
      <c r="F46" s="307"/>
      <c r="G46" s="249"/>
      <c r="J46" s="151"/>
    </row>
    <row r="47" spans="1:10" ht="19.5" customHeight="1">
      <c r="A47" s="205" t="s">
        <v>293</v>
      </c>
      <c r="B47" s="205" t="s">
        <v>262</v>
      </c>
      <c r="C47" s="244">
        <v>7311</v>
      </c>
      <c r="E47" s="247"/>
      <c r="F47" s="252"/>
      <c r="J47" s="151"/>
    </row>
    <row r="48" spans="1:10" ht="19.5" customHeight="1">
      <c r="A48" s="205"/>
      <c r="B48" s="205" t="s">
        <v>263</v>
      </c>
      <c r="C48" s="244">
        <v>385</v>
      </c>
      <c r="E48" s="247"/>
      <c r="F48" s="252"/>
      <c r="J48" s="151"/>
    </row>
    <row r="49" spans="1:10" ht="19.5" customHeight="1">
      <c r="A49" s="205"/>
      <c r="B49" s="205" t="s">
        <v>264</v>
      </c>
      <c r="C49" s="244">
        <v>3000</v>
      </c>
      <c r="E49" s="247"/>
      <c r="F49" s="252"/>
      <c r="J49" s="151"/>
    </row>
    <row r="50" spans="1:10" ht="19.5" customHeight="1">
      <c r="A50" s="205"/>
      <c r="B50" s="205" t="s">
        <v>265</v>
      </c>
      <c r="C50" s="244">
        <v>12000</v>
      </c>
      <c r="E50" s="247"/>
      <c r="F50" s="252"/>
      <c r="J50" s="151"/>
    </row>
    <row r="51" spans="1:10" ht="19.5" customHeight="1">
      <c r="A51" s="205"/>
      <c r="B51" s="205" t="s">
        <v>266</v>
      </c>
      <c r="C51" s="244">
        <v>9600</v>
      </c>
      <c r="E51" s="247"/>
      <c r="F51" s="252"/>
      <c r="J51" s="151"/>
    </row>
    <row r="52" spans="1:10" ht="19.5" customHeight="1">
      <c r="A52" s="205"/>
      <c r="B52" s="205" t="s">
        <v>267</v>
      </c>
      <c r="C52" s="244">
        <v>10800</v>
      </c>
      <c r="E52" s="247"/>
      <c r="F52" s="252"/>
      <c r="J52" s="151"/>
    </row>
    <row r="53" spans="1:10" ht="19.5" customHeight="1">
      <c r="A53" s="205"/>
      <c r="B53" s="205" t="s">
        <v>268</v>
      </c>
      <c r="C53" s="244">
        <v>15408</v>
      </c>
      <c r="E53" s="247"/>
      <c r="F53" s="252"/>
      <c r="J53" s="151"/>
    </row>
    <row r="54" spans="1:10" ht="19.5" customHeight="1">
      <c r="A54" s="205"/>
      <c r="B54" s="205" t="s">
        <v>269</v>
      </c>
      <c r="C54" s="244">
        <v>2673</v>
      </c>
      <c r="E54" s="247"/>
      <c r="F54" s="252"/>
      <c r="J54" s="151"/>
    </row>
    <row r="55" spans="1:10" ht="19.5" customHeight="1">
      <c r="A55" s="205"/>
      <c r="B55" s="205" t="s">
        <v>270</v>
      </c>
      <c r="C55" s="244">
        <v>7425</v>
      </c>
      <c r="E55" s="247"/>
      <c r="F55" s="252"/>
      <c r="J55" s="151"/>
    </row>
    <row r="56" spans="1:10" ht="19.5" customHeight="1">
      <c r="A56" s="205"/>
      <c r="B56" s="205" t="s">
        <v>271</v>
      </c>
      <c r="C56" s="244">
        <v>6600</v>
      </c>
      <c r="E56" s="247"/>
      <c r="F56" s="252"/>
      <c r="J56" s="151"/>
    </row>
    <row r="57" spans="1:10" ht="19.5" customHeight="1">
      <c r="A57" s="205"/>
      <c r="B57" s="205" t="s">
        <v>272</v>
      </c>
      <c r="C57" s="244">
        <v>6600</v>
      </c>
      <c r="E57" s="247"/>
      <c r="F57" s="252"/>
      <c r="J57" s="151"/>
    </row>
    <row r="58" spans="1:10" ht="19.5" customHeight="1">
      <c r="A58" s="205"/>
      <c r="B58" s="205" t="s">
        <v>273</v>
      </c>
      <c r="C58" s="244">
        <v>13500</v>
      </c>
      <c r="E58" s="247"/>
      <c r="F58" s="252"/>
      <c r="J58" s="151"/>
    </row>
    <row r="59" spans="1:10" ht="19.5" customHeight="1">
      <c r="A59" s="205"/>
      <c r="B59" s="205" t="s">
        <v>274</v>
      </c>
      <c r="C59" s="244">
        <v>1484</v>
      </c>
      <c r="E59" s="247"/>
      <c r="F59" s="252"/>
      <c r="J59" s="151"/>
    </row>
    <row r="60" spans="1:10" ht="19.5" customHeight="1">
      <c r="A60" s="205"/>
      <c r="B60" s="205" t="s">
        <v>275</v>
      </c>
      <c r="C60" s="244">
        <v>4668.95</v>
      </c>
      <c r="E60" s="247"/>
      <c r="F60" s="252"/>
      <c r="J60" s="151"/>
    </row>
    <row r="61" spans="1:10" ht="19.5" customHeight="1">
      <c r="A61" s="205"/>
      <c r="B61" s="205" t="s">
        <v>276</v>
      </c>
      <c r="C61" s="244">
        <v>22413.88</v>
      </c>
      <c r="E61" s="247"/>
      <c r="F61" s="252"/>
      <c r="J61" s="151"/>
    </row>
    <row r="62" spans="1:10" ht="19.5" customHeight="1">
      <c r="A62" s="205"/>
      <c r="B62" s="205" t="s">
        <v>277</v>
      </c>
      <c r="C62" s="244">
        <v>1420</v>
      </c>
      <c r="E62" s="247"/>
      <c r="F62" s="252"/>
      <c r="J62" s="151"/>
    </row>
    <row r="63" spans="1:10" ht="19.5" customHeight="1">
      <c r="A63" s="205"/>
      <c r="B63" s="205" t="s">
        <v>278</v>
      </c>
      <c r="C63" s="244">
        <v>1420</v>
      </c>
      <c r="E63" s="247"/>
      <c r="F63" s="252"/>
      <c r="J63" s="151"/>
    </row>
    <row r="64" spans="1:10" ht="19.5" customHeight="1">
      <c r="A64" s="205"/>
      <c r="B64" s="205" t="s">
        <v>279</v>
      </c>
      <c r="C64" s="244">
        <v>1000</v>
      </c>
      <c r="E64" s="247"/>
      <c r="F64" s="252"/>
      <c r="J64" s="151"/>
    </row>
    <row r="65" spans="1:10" ht="19.5" customHeight="1">
      <c r="A65" s="205"/>
      <c r="B65" s="205" t="s">
        <v>280</v>
      </c>
      <c r="C65" s="244">
        <v>2354.79</v>
      </c>
      <c r="E65" s="247"/>
      <c r="F65" s="252"/>
      <c r="J65" s="151"/>
    </row>
    <row r="66" spans="1:10" ht="19.5" customHeight="1">
      <c r="A66" s="205"/>
      <c r="B66" s="205" t="s">
        <v>281</v>
      </c>
      <c r="C66" s="244">
        <v>3922</v>
      </c>
      <c r="E66" s="247"/>
      <c r="F66" s="252"/>
      <c r="J66" s="151"/>
    </row>
    <row r="67" spans="1:10" ht="19.5" customHeight="1">
      <c r="A67" s="205"/>
      <c r="B67" s="205" t="s">
        <v>282</v>
      </c>
      <c r="C67" s="244">
        <v>811345.79</v>
      </c>
      <c r="E67" s="247"/>
      <c r="F67" s="252"/>
      <c r="J67" s="151"/>
    </row>
    <row r="68" spans="1:10" ht="19.5" customHeight="1">
      <c r="A68" s="205"/>
      <c r="B68" s="205" t="s">
        <v>283</v>
      </c>
      <c r="C68" s="244">
        <v>45629.54</v>
      </c>
      <c r="E68" s="247"/>
      <c r="F68" s="252"/>
      <c r="J68" s="151"/>
    </row>
    <row r="69" spans="1:10" ht="19.5" customHeight="1">
      <c r="A69" s="205"/>
      <c r="B69" s="205" t="s">
        <v>284</v>
      </c>
      <c r="C69" s="244">
        <v>28508.85</v>
      </c>
      <c r="E69" s="247"/>
      <c r="F69" s="252"/>
      <c r="J69" s="151"/>
    </row>
    <row r="70" spans="1:10" ht="19.5" customHeight="1">
      <c r="A70" s="205"/>
      <c r="B70" s="205" t="s">
        <v>285</v>
      </c>
      <c r="C70" s="244">
        <v>1975</v>
      </c>
      <c r="E70" s="247"/>
      <c r="F70" s="252"/>
      <c r="J70" s="151"/>
    </row>
    <row r="71" spans="1:10" ht="19.5" customHeight="1">
      <c r="A71" s="205"/>
      <c r="B71" s="205" t="s">
        <v>286</v>
      </c>
      <c r="C71" s="244">
        <v>2000</v>
      </c>
      <c r="E71" s="247"/>
      <c r="F71" s="252"/>
      <c r="J71" s="151"/>
    </row>
    <row r="72" spans="1:10" ht="19.5" customHeight="1">
      <c r="A72" s="205"/>
      <c r="B72" s="205" t="s">
        <v>287</v>
      </c>
      <c r="C72" s="244">
        <v>2160</v>
      </c>
      <c r="E72" s="247"/>
      <c r="F72" s="252"/>
      <c r="J72" s="151"/>
    </row>
    <row r="73" spans="1:10" ht="19.5" customHeight="1">
      <c r="A73" s="205"/>
      <c r="B73" s="205" t="s">
        <v>288</v>
      </c>
      <c r="C73" s="244">
        <v>26000.37</v>
      </c>
      <c r="E73" s="247"/>
      <c r="F73" s="252">
        <f>SUM(C8+C9+C10+C11+C12+C13+C14+C15+C16+C17+C18+C19+C20+C21+C22+C23+C24+C25+C26+C27+C28+C29+C30+C31+C32+C33+C34+C35+C36+C37+C38+C39+C40+C41+C42+C47+C48+C49+C50+C51+C52+C53+C54+C55+C56+C57+C58+C59+C60+C61+C62+C63+C64+C65+C66+C67+C68+C69+C70+C71+C72+C73)</f>
        <v>2314199.85</v>
      </c>
      <c r="J73" s="151"/>
    </row>
    <row r="74" spans="1:10" ht="19.5" customHeight="1" thickBot="1">
      <c r="A74" s="205"/>
      <c r="B74" s="205"/>
      <c r="C74" s="244"/>
      <c r="E74" s="247"/>
      <c r="F74" s="254">
        <f>SUM(F3-F73)</f>
        <v>21320728.889999997</v>
      </c>
      <c r="J74" s="151"/>
    </row>
    <row r="75" spans="1:10" ht="19.5" customHeight="1" thickTop="1">
      <c r="A75" s="205"/>
      <c r="B75" s="205"/>
      <c r="C75" s="244"/>
      <c r="E75" s="247"/>
      <c r="F75" s="252"/>
      <c r="J75" s="151"/>
    </row>
    <row r="76" spans="1:10" ht="19.5" customHeight="1">
      <c r="A76" s="205"/>
      <c r="B76" s="205"/>
      <c r="C76" s="244"/>
      <c r="E76" s="247"/>
      <c r="F76" s="252"/>
      <c r="J76" s="151"/>
    </row>
    <row r="77" spans="1:10" ht="18" customHeight="1">
      <c r="A77" s="109" t="s">
        <v>34</v>
      </c>
      <c r="B77" s="108"/>
      <c r="E77" s="255" t="s">
        <v>71</v>
      </c>
    </row>
    <row r="78" spans="1:10">
      <c r="A78" s="101" t="s">
        <v>200</v>
      </c>
      <c r="E78" s="247" t="s">
        <v>201</v>
      </c>
      <c r="F78" s="116"/>
    </row>
    <row r="79" spans="1:10">
      <c r="B79" s="133" t="s">
        <v>294</v>
      </c>
      <c r="E79" s="247" t="s">
        <v>295</v>
      </c>
      <c r="F79" s="124"/>
    </row>
    <row r="80" spans="1:10" ht="18" customHeight="1">
      <c r="B80" s="133" t="s">
        <v>297</v>
      </c>
      <c r="E80" s="247" t="s">
        <v>215</v>
      </c>
      <c r="F80" s="124"/>
    </row>
    <row r="81" spans="1:6" ht="20.25" customHeight="1">
      <c r="B81" s="133" t="s">
        <v>296</v>
      </c>
      <c r="E81" s="247" t="s">
        <v>289</v>
      </c>
      <c r="F81" s="241"/>
    </row>
    <row r="82" spans="1:6">
      <c r="D82" s="116"/>
      <c r="E82" s="116"/>
    </row>
    <row r="83" spans="1:6">
      <c r="D83" s="116"/>
      <c r="E83" s="116"/>
    </row>
    <row r="84" spans="1:6">
      <c r="A84" s="250" t="s">
        <v>290</v>
      </c>
      <c r="B84" s="101" t="s">
        <v>292</v>
      </c>
      <c r="D84" s="116"/>
      <c r="E84" s="116"/>
    </row>
    <row r="85" spans="1:6">
      <c r="A85" s="133"/>
      <c r="B85" s="116" t="s">
        <v>291</v>
      </c>
      <c r="C85" s="245"/>
    </row>
    <row r="86" spans="1:6">
      <c r="A86" s="246"/>
      <c r="B86" s="116"/>
    </row>
    <row r="87" spans="1:6">
      <c r="A87" s="116"/>
      <c r="B87" s="116"/>
    </row>
    <row r="88" spans="1:6">
      <c r="A88" s="116"/>
      <c r="B88" s="116"/>
    </row>
    <row r="89" spans="1:6">
      <c r="A89" s="116"/>
      <c r="B89" s="116"/>
    </row>
    <row r="90" spans="1:6">
      <c r="A90" s="116"/>
      <c r="B90" s="116"/>
    </row>
    <row r="91" spans="1:6">
      <c r="A91" s="124"/>
      <c r="B91" s="116"/>
    </row>
    <row r="92" spans="1:6">
      <c r="A92" s="124"/>
      <c r="B92" s="116"/>
    </row>
    <row r="93" spans="1:6">
      <c r="A93" s="241"/>
      <c r="B93" s="116"/>
    </row>
    <row r="94" spans="1:6">
      <c r="A94" s="116"/>
      <c r="B94" s="116"/>
    </row>
    <row r="95" spans="1:6">
      <c r="A95" s="116"/>
      <c r="B95" s="116"/>
    </row>
    <row r="96" spans="1:6">
      <c r="A96" s="116"/>
      <c r="B96" s="116"/>
    </row>
    <row r="97" spans="1:2">
      <c r="A97" s="116"/>
      <c r="B97" s="116"/>
    </row>
    <row r="98" spans="1:2">
      <c r="A98" s="116"/>
      <c r="B98" s="116"/>
    </row>
    <row r="99" spans="1:2">
      <c r="A99" s="116"/>
      <c r="B99" s="116"/>
    </row>
    <row r="100" spans="1:2">
      <c r="A100" s="116"/>
      <c r="B100" s="116"/>
    </row>
    <row r="101" spans="1:2">
      <c r="B101" s="116"/>
    </row>
    <row r="102" spans="1:2">
      <c r="B102" s="116"/>
    </row>
    <row r="103" spans="1:2">
      <c r="B103" s="116"/>
    </row>
    <row r="104" spans="1:2">
      <c r="B104" s="116"/>
    </row>
    <row r="105" spans="1:2">
      <c r="B105" s="116"/>
    </row>
  </sheetData>
  <mergeCells count="5">
    <mergeCell ref="A1:D1"/>
    <mergeCell ref="A2:D2"/>
    <mergeCell ref="A45:D45"/>
    <mergeCell ref="A46:D46"/>
    <mergeCell ref="A44:G44"/>
  </mergeCells>
  <phoneticPr fontId="0" type="noConversion"/>
  <pageMargins left="0.75" right="0.28999999999999998" top="0.55000000000000004" bottom="0.22" header="0.28000000000000003" footer="0.2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C15" sqref="C15"/>
    </sheetView>
  </sheetViews>
  <sheetFormatPr defaultRowHeight="20.25"/>
  <cols>
    <col min="1" max="1" width="56.85546875" style="101" customWidth="1"/>
    <col min="2" max="2" width="13.7109375" style="101" customWidth="1"/>
    <col min="3" max="16384" width="9.140625" style="101"/>
  </cols>
  <sheetData>
    <row r="1" spans="1:2">
      <c r="A1" s="341" t="s">
        <v>17</v>
      </c>
      <c r="B1" s="341"/>
    </row>
    <row r="2" spans="1:2">
      <c r="A2" s="341" t="s">
        <v>328</v>
      </c>
      <c r="B2" s="341"/>
    </row>
    <row r="3" spans="1:2">
      <c r="A3" s="188" t="s">
        <v>116</v>
      </c>
      <c r="B3" s="188"/>
    </row>
    <row r="4" spans="1:2">
      <c r="A4" s="188"/>
      <c r="B4" s="188"/>
    </row>
    <row r="5" spans="1:2">
      <c r="A5" s="101" t="s">
        <v>329</v>
      </c>
      <c r="B5" s="196">
        <v>9346.5</v>
      </c>
    </row>
    <row r="6" spans="1:2">
      <c r="A6" s="101" t="s">
        <v>330</v>
      </c>
      <c r="B6" s="193">
        <v>5804.58</v>
      </c>
    </row>
    <row r="7" spans="1:2">
      <c r="A7" s="101" t="s">
        <v>203</v>
      </c>
      <c r="B7" s="193">
        <v>4150</v>
      </c>
    </row>
    <row r="8" spans="1:2">
      <c r="A8" s="101" t="s">
        <v>331</v>
      </c>
      <c r="B8" s="193">
        <v>26122</v>
      </c>
    </row>
    <row r="9" spans="1:2" ht="21" thickBot="1">
      <c r="B9" s="197">
        <f>SUM(B5:B8)</f>
        <v>45423.08</v>
      </c>
    </row>
    <row r="10" spans="1:2" ht="21" thickTop="1"/>
  </sheetData>
  <mergeCells count="2">
    <mergeCell ref="A2:B2"/>
    <mergeCell ref="A1:B1"/>
  </mergeCells>
  <phoneticPr fontId="0" type="noConversion"/>
  <pageMargins left="1.53" right="0.75" top="1" bottom="1" header="0.5" footer="0.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B11" sqref="B11"/>
    </sheetView>
  </sheetViews>
  <sheetFormatPr defaultRowHeight="20.25"/>
  <cols>
    <col min="1" max="1" width="55.140625" style="101" customWidth="1"/>
    <col min="2" max="2" width="17.7109375" style="101" customWidth="1"/>
    <col min="3" max="16384" width="9.140625" style="101"/>
  </cols>
  <sheetData>
    <row r="1" spans="1:3">
      <c r="A1" s="341" t="s">
        <v>17</v>
      </c>
      <c r="B1" s="341"/>
      <c r="C1" s="191"/>
    </row>
    <row r="2" spans="1:3">
      <c r="A2" s="341" t="s">
        <v>325</v>
      </c>
      <c r="B2" s="341"/>
      <c r="C2" s="191"/>
    </row>
    <row r="3" spans="1:3">
      <c r="A3" s="348" t="s">
        <v>115</v>
      </c>
      <c r="B3" s="348"/>
      <c r="C3" s="192"/>
    </row>
    <row r="5" spans="1:3">
      <c r="A5" s="101" t="s">
        <v>326</v>
      </c>
      <c r="B5" s="193">
        <v>5800</v>
      </c>
    </row>
    <row r="6" spans="1:3">
      <c r="A6" s="101" t="s">
        <v>209</v>
      </c>
      <c r="B6" s="193">
        <v>1631.1</v>
      </c>
    </row>
    <row r="7" spans="1:3">
      <c r="A7" s="101" t="s">
        <v>77</v>
      </c>
      <c r="B7" s="193">
        <v>40707.11</v>
      </c>
    </row>
    <row r="8" spans="1:3">
      <c r="A8" s="101" t="s">
        <v>327</v>
      </c>
      <c r="B8" s="193">
        <v>13061</v>
      </c>
    </row>
    <row r="9" spans="1:3" ht="21" thickBot="1">
      <c r="A9" s="101" t="s">
        <v>82</v>
      </c>
      <c r="B9" s="197">
        <f>SUM(B5:B8)</f>
        <v>61199.21</v>
      </c>
    </row>
    <row r="10" spans="1:3" ht="21" thickTop="1"/>
  </sheetData>
  <mergeCells count="3">
    <mergeCell ref="A1:B1"/>
    <mergeCell ref="A2:B2"/>
    <mergeCell ref="A3:B3"/>
  </mergeCells>
  <phoneticPr fontId="0" type="noConversion"/>
  <pageMargins left="1.47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A13" sqref="A13"/>
    </sheetView>
  </sheetViews>
  <sheetFormatPr defaultRowHeight="20.25"/>
  <cols>
    <col min="1" max="1" width="55.140625" style="101" customWidth="1"/>
    <col min="2" max="2" width="16.5703125" style="101" customWidth="1"/>
    <col min="3" max="16384" width="9.140625" style="101"/>
  </cols>
  <sheetData>
    <row r="1" spans="1:3">
      <c r="A1" s="341" t="s">
        <v>17</v>
      </c>
      <c r="B1" s="341"/>
      <c r="C1" s="191"/>
    </row>
    <row r="2" spans="1:3">
      <c r="A2" s="349" t="s">
        <v>324</v>
      </c>
      <c r="B2" s="349"/>
      <c r="C2" s="191"/>
    </row>
    <row r="3" spans="1:3">
      <c r="A3" s="348" t="s">
        <v>115</v>
      </c>
      <c r="B3" s="348"/>
      <c r="C3" s="192"/>
    </row>
    <row r="5" spans="1:3">
      <c r="A5" s="101" t="s">
        <v>62</v>
      </c>
      <c r="B5" s="193">
        <v>36.200000000000003</v>
      </c>
    </row>
    <row r="6" spans="1:3">
      <c r="A6" s="101" t="s">
        <v>323</v>
      </c>
      <c r="B6" s="193">
        <v>5800</v>
      </c>
    </row>
    <row r="7" spans="1:3">
      <c r="A7" s="101" t="s">
        <v>195</v>
      </c>
      <c r="B7" s="193">
        <v>2432.46</v>
      </c>
    </row>
    <row r="8" spans="1:3">
      <c r="A8" s="101" t="s">
        <v>77</v>
      </c>
      <c r="B8" s="193">
        <v>40707.11</v>
      </c>
    </row>
    <row r="9" spans="1:3">
      <c r="A9" s="101" t="s">
        <v>203</v>
      </c>
      <c r="B9" s="193">
        <v>362972</v>
      </c>
    </row>
    <row r="10" spans="1:3">
      <c r="A10" s="101" t="s">
        <v>303</v>
      </c>
      <c r="B10" s="193">
        <v>26234.77</v>
      </c>
    </row>
    <row r="11" spans="1:3" ht="21" thickBot="1">
      <c r="B11" s="194">
        <f>SUM(B5:B10)</f>
        <v>438182.54000000004</v>
      </c>
    </row>
    <row r="12" spans="1:3" ht="21" thickTop="1">
      <c r="B12" s="195"/>
    </row>
  </sheetData>
  <mergeCells count="3">
    <mergeCell ref="A1:B1"/>
    <mergeCell ref="A2:B2"/>
    <mergeCell ref="A3:B3"/>
  </mergeCells>
  <phoneticPr fontId="0" type="noConversion"/>
  <pageMargins left="1.8" right="0.74803149606299213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8"/>
  <sheetViews>
    <sheetView tabSelected="1" topLeftCell="F34" zoomScale="75" zoomScaleNormal="73" zoomScaleSheetLayoutView="75" workbookViewId="0">
      <selection activeCell="M48" sqref="M48"/>
    </sheetView>
  </sheetViews>
  <sheetFormatPr defaultRowHeight="21.75"/>
  <cols>
    <col min="1" max="1" width="9.42578125" style="1" customWidth="1"/>
    <col min="2" max="2" width="12.28515625" style="6" customWidth="1"/>
    <col min="3" max="3" width="11" style="6" customWidth="1"/>
    <col min="4" max="6" width="9.42578125" style="6" customWidth="1"/>
    <col min="7" max="7" width="10" style="3" customWidth="1"/>
    <col min="8" max="8" width="9.42578125" style="3" customWidth="1"/>
    <col min="9" max="9" width="10.5703125" style="3" customWidth="1"/>
    <col min="10" max="10" width="9.28515625" style="3" customWidth="1"/>
    <col min="11" max="11" width="10.42578125" style="1" customWidth="1"/>
    <col min="12" max="12" width="6.5703125" style="1" customWidth="1"/>
    <col min="13" max="13" width="8.42578125" style="6" customWidth="1"/>
    <col min="14" max="14" width="7.5703125" style="1" customWidth="1"/>
    <col min="15" max="15" width="8.85546875" style="1" customWidth="1"/>
    <col min="16" max="16" width="8.5703125" style="1" customWidth="1"/>
    <col min="17" max="17" width="7.42578125" style="1" customWidth="1"/>
    <col min="18" max="18" width="8.28515625" style="1" customWidth="1"/>
    <col min="19" max="19" width="11.28515625" style="1" customWidth="1"/>
    <col min="20" max="20" width="12.5703125" style="6" customWidth="1"/>
    <col min="21" max="16384" width="9.140625" style="1"/>
  </cols>
  <sheetData>
    <row r="1" spans="1:25" ht="18" customHeight="1">
      <c r="A1" s="356" t="s">
        <v>35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</row>
    <row r="2" spans="1:25">
      <c r="A2" s="356" t="s">
        <v>36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</row>
    <row r="3" spans="1:25">
      <c r="A3" s="357" t="s">
        <v>332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</row>
    <row r="4" spans="1:25" s="9" customFormat="1" ht="21.75" customHeight="1">
      <c r="A4" s="7" t="s">
        <v>37</v>
      </c>
      <c r="B4" s="353" t="s">
        <v>38</v>
      </c>
      <c r="C4" s="354"/>
      <c r="D4" s="353" t="s">
        <v>70</v>
      </c>
      <c r="E4" s="354"/>
      <c r="F4" s="353" t="s">
        <v>58</v>
      </c>
      <c r="G4" s="355"/>
      <c r="H4" s="354"/>
      <c r="I4" s="353" t="s">
        <v>40</v>
      </c>
      <c r="J4" s="354"/>
      <c r="K4" s="353" t="s">
        <v>41</v>
      </c>
      <c r="L4" s="355"/>
      <c r="M4" s="354"/>
      <c r="N4" s="292" t="s">
        <v>187</v>
      </c>
      <c r="O4" s="353" t="s">
        <v>190</v>
      </c>
      <c r="P4" s="354"/>
      <c r="Q4" s="17" t="s">
        <v>42</v>
      </c>
      <c r="R4" s="190" t="s">
        <v>42</v>
      </c>
      <c r="S4" s="17" t="s">
        <v>43</v>
      </c>
      <c r="T4" s="350" t="s">
        <v>44</v>
      </c>
    </row>
    <row r="5" spans="1:25" s="10" customFormat="1" ht="21">
      <c r="A5" s="8" t="s">
        <v>45</v>
      </c>
      <c r="B5" s="17" t="s">
        <v>46</v>
      </c>
      <c r="C5" s="17" t="s">
        <v>61</v>
      </c>
      <c r="D5" s="17" t="s">
        <v>162</v>
      </c>
      <c r="E5" s="17" t="s">
        <v>186</v>
      </c>
      <c r="F5" s="17" t="s">
        <v>208</v>
      </c>
      <c r="G5" s="17" t="s">
        <v>59</v>
      </c>
      <c r="H5" s="17" t="s">
        <v>202</v>
      </c>
      <c r="I5" s="17" t="s">
        <v>47</v>
      </c>
      <c r="J5" s="17" t="s">
        <v>114</v>
      </c>
      <c r="K5" s="17" t="s">
        <v>48</v>
      </c>
      <c r="L5" s="17" t="s">
        <v>49</v>
      </c>
      <c r="M5" s="17" t="s">
        <v>83</v>
      </c>
      <c r="N5" s="17" t="s">
        <v>188</v>
      </c>
      <c r="O5" s="17" t="s">
        <v>210</v>
      </c>
      <c r="P5" s="17" t="s">
        <v>193</v>
      </c>
      <c r="Q5" s="17" t="s">
        <v>191</v>
      </c>
      <c r="R5" s="17" t="s">
        <v>50</v>
      </c>
      <c r="S5" s="17" t="s">
        <v>51</v>
      </c>
      <c r="T5" s="351"/>
    </row>
    <row r="6" spans="1:25" s="11" customFormat="1" ht="16.5" customHeight="1">
      <c r="A6" s="70" t="s">
        <v>90</v>
      </c>
      <c r="B6" s="61"/>
      <c r="C6" s="65"/>
      <c r="D6" s="65"/>
      <c r="E6" s="65"/>
      <c r="F6" s="65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87"/>
      <c r="T6" s="88"/>
      <c r="U6" s="34"/>
    </row>
    <row r="7" spans="1:25" s="11" customFormat="1" ht="16.5" customHeight="1">
      <c r="A7" s="5" t="s">
        <v>88</v>
      </c>
      <c r="B7" s="66"/>
      <c r="C7" s="66"/>
      <c r="D7" s="66"/>
      <c r="E7" s="66"/>
      <c r="F7" s="66"/>
      <c r="G7" s="64"/>
      <c r="H7" s="64"/>
      <c r="I7" s="64"/>
      <c r="J7" s="64"/>
      <c r="K7" s="66"/>
      <c r="L7" s="64"/>
      <c r="M7" s="64"/>
      <c r="N7" s="64"/>
      <c r="O7" s="64"/>
      <c r="P7" s="64"/>
      <c r="Q7" s="64"/>
      <c r="R7" s="64"/>
      <c r="S7" s="366">
        <v>22522</v>
      </c>
      <c r="T7" s="366">
        <v>22522</v>
      </c>
      <c r="U7" s="34"/>
    </row>
    <row r="8" spans="1:25" s="11" customFormat="1" ht="16.5" customHeight="1">
      <c r="A8" s="18" t="s">
        <v>306</v>
      </c>
      <c r="B8" s="73"/>
      <c r="C8" s="73"/>
      <c r="D8" s="73"/>
      <c r="E8" s="73"/>
      <c r="F8" s="73"/>
      <c r="G8" s="74"/>
      <c r="H8" s="74"/>
      <c r="I8" s="74"/>
      <c r="J8" s="74"/>
      <c r="K8" s="73"/>
      <c r="L8" s="74"/>
      <c r="M8" s="74"/>
      <c r="N8" s="74"/>
      <c r="O8" s="74"/>
      <c r="P8" s="74"/>
      <c r="Q8" s="74"/>
      <c r="R8" s="74"/>
      <c r="S8" s="74">
        <v>15000</v>
      </c>
      <c r="T8" s="74">
        <v>15000</v>
      </c>
      <c r="U8" s="34"/>
      <c r="V8" s="11" t="s">
        <v>82</v>
      </c>
      <c r="W8" s="11" t="s">
        <v>82</v>
      </c>
    </row>
    <row r="9" spans="1:25" s="11" customFormat="1" ht="16.5" customHeight="1">
      <c r="A9" s="50" t="s">
        <v>20</v>
      </c>
      <c r="B9" s="46"/>
      <c r="C9" s="92"/>
      <c r="D9" s="92"/>
      <c r="E9" s="92"/>
      <c r="F9" s="92"/>
      <c r="G9" s="92"/>
      <c r="H9" s="92"/>
      <c r="I9" s="93"/>
      <c r="J9" s="92"/>
      <c r="K9" s="92"/>
      <c r="L9" s="92"/>
      <c r="M9" s="92"/>
      <c r="N9" s="92"/>
      <c r="O9" s="92"/>
      <c r="P9" s="92"/>
      <c r="Q9" s="92"/>
      <c r="R9" s="92"/>
      <c r="S9" s="92">
        <v>37522</v>
      </c>
      <c r="T9" s="92">
        <v>37522</v>
      </c>
      <c r="U9" s="34"/>
    </row>
    <row r="10" spans="1:25" s="11" customFormat="1" ht="16.5" customHeight="1" thickBot="1">
      <c r="A10" s="52" t="s">
        <v>73</v>
      </c>
      <c r="B10" s="49"/>
      <c r="C10" s="62"/>
      <c r="D10" s="62"/>
      <c r="E10" s="62"/>
      <c r="F10" s="62"/>
      <c r="G10" s="62"/>
      <c r="H10" s="62"/>
      <c r="I10" s="83"/>
      <c r="J10" s="62"/>
      <c r="K10" s="62"/>
      <c r="L10" s="62"/>
      <c r="M10" s="62"/>
      <c r="N10" s="62"/>
      <c r="O10" s="62"/>
      <c r="P10" s="62"/>
      <c r="Q10" s="62"/>
      <c r="R10" s="62"/>
      <c r="S10" s="62">
        <v>425014</v>
      </c>
      <c r="T10" s="62">
        <v>425014</v>
      </c>
      <c r="U10" s="34"/>
      <c r="V10" s="11" t="s">
        <v>82</v>
      </c>
      <c r="W10" s="11" t="s">
        <v>82</v>
      </c>
    </row>
    <row r="11" spans="1:25" s="11" customFormat="1" ht="18.75" customHeight="1" thickTop="1">
      <c r="A11" s="35" t="s">
        <v>94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4"/>
      <c r="V11" s="11" t="s">
        <v>82</v>
      </c>
      <c r="X11" s="11" t="s">
        <v>82</v>
      </c>
    </row>
    <row r="12" spans="1:25" s="36" customFormat="1" ht="18.75" customHeight="1">
      <c r="A12" s="67" t="s">
        <v>333</v>
      </c>
      <c r="B12" s="68">
        <v>113732</v>
      </c>
      <c r="C12" s="68">
        <v>56590</v>
      </c>
      <c r="D12" s="68"/>
      <c r="E12" s="68"/>
      <c r="F12" s="68"/>
      <c r="G12" s="68"/>
      <c r="H12" s="68"/>
      <c r="I12" s="68"/>
      <c r="J12" s="68"/>
      <c r="K12" s="68">
        <v>59160</v>
      </c>
      <c r="L12" s="68"/>
      <c r="M12" s="68"/>
      <c r="N12" s="67"/>
      <c r="O12" s="71"/>
      <c r="P12" s="71"/>
      <c r="Q12" s="69"/>
      <c r="R12" s="69"/>
      <c r="S12" s="69"/>
      <c r="T12" s="68">
        <v>229482</v>
      </c>
    </row>
    <row r="13" spans="1:25" s="36" customFormat="1" ht="18.75" customHeight="1">
      <c r="A13" s="78" t="s">
        <v>334</v>
      </c>
      <c r="B13" s="79">
        <v>6840</v>
      </c>
      <c r="C13" s="79">
        <v>3000</v>
      </c>
      <c r="D13" s="79"/>
      <c r="E13" s="79"/>
      <c r="F13" s="79"/>
      <c r="G13" s="79"/>
      <c r="H13" s="79"/>
      <c r="I13" s="79"/>
      <c r="J13" s="79"/>
      <c r="K13" s="79">
        <v>2670</v>
      </c>
      <c r="L13" s="79"/>
      <c r="M13" s="79"/>
      <c r="N13" s="78"/>
      <c r="O13" s="80"/>
      <c r="P13" s="80"/>
      <c r="Q13" s="81"/>
      <c r="R13" s="81"/>
      <c r="S13" s="81"/>
      <c r="T13" s="79">
        <v>12510</v>
      </c>
    </row>
    <row r="14" spans="1:25" s="36" customFormat="1" ht="18.75" customHeight="1">
      <c r="A14" s="78" t="s">
        <v>335</v>
      </c>
      <c r="B14" s="79">
        <v>12600</v>
      </c>
      <c r="C14" s="79">
        <v>3500</v>
      </c>
      <c r="D14" s="79"/>
      <c r="E14" s="79"/>
      <c r="F14" s="79"/>
      <c r="G14" s="79"/>
      <c r="H14" s="79"/>
      <c r="I14" s="79"/>
      <c r="J14" s="79"/>
      <c r="K14" s="79">
        <v>3500</v>
      </c>
      <c r="L14" s="79"/>
      <c r="M14" s="79"/>
      <c r="N14" s="78"/>
      <c r="O14" s="80"/>
      <c r="P14" s="80"/>
      <c r="Q14" s="81"/>
      <c r="R14" s="81"/>
      <c r="S14" s="81"/>
      <c r="T14" s="79">
        <v>19600</v>
      </c>
      <c r="W14" s="36" t="s">
        <v>82</v>
      </c>
      <c r="Y14" s="36" t="s">
        <v>82</v>
      </c>
    </row>
    <row r="15" spans="1:25" s="36" customFormat="1" ht="18.75" customHeight="1">
      <c r="A15" s="78" t="s">
        <v>336</v>
      </c>
      <c r="B15" s="79">
        <v>5600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8"/>
      <c r="O15" s="80"/>
      <c r="P15" s="80"/>
      <c r="Q15" s="81"/>
      <c r="R15" s="81"/>
      <c r="S15" s="81"/>
      <c r="T15" s="79">
        <v>5600</v>
      </c>
    </row>
    <row r="16" spans="1:25" s="32" customFormat="1">
      <c r="A16" s="25">
        <v>220600</v>
      </c>
      <c r="B16" s="30">
        <v>85480</v>
      </c>
      <c r="C16" s="24">
        <v>15920</v>
      </c>
      <c r="D16" s="24"/>
      <c r="E16" s="24"/>
      <c r="F16" s="24"/>
      <c r="G16" s="75">
        <v>900</v>
      </c>
      <c r="H16" s="75"/>
      <c r="I16" s="24">
        <v>28410</v>
      </c>
      <c r="J16" s="24"/>
      <c r="K16" s="77">
        <v>18440</v>
      </c>
      <c r="L16" s="16"/>
      <c r="M16" s="76"/>
      <c r="N16" s="16"/>
      <c r="O16" s="75"/>
      <c r="P16" s="75"/>
      <c r="Q16" s="16"/>
      <c r="R16" s="16"/>
      <c r="S16" s="16"/>
      <c r="T16" s="30">
        <v>149150</v>
      </c>
      <c r="U16" s="32" t="s">
        <v>82</v>
      </c>
      <c r="W16" s="32" t="s">
        <v>82</v>
      </c>
      <c r="X16" s="32" t="s">
        <v>82</v>
      </c>
    </row>
    <row r="17" spans="1:20" s="32" customFormat="1">
      <c r="A17" s="25">
        <v>220700</v>
      </c>
      <c r="B17" s="30">
        <v>47610</v>
      </c>
      <c r="C17" s="24">
        <v>3290</v>
      </c>
      <c r="D17" s="24"/>
      <c r="E17" s="24"/>
      <c r="F17" s="24"/>
      <c r="G17" s="75"/>
      <c r="H17" s="75"/>
      <c r="I17" s="24">
        <v>16590</v>
      </c>
      <c r="J17" s="24"/>
      <c r="K17" s="77">
        <v>8560</v>
      </c>
      <c r="L17" s="16"/>
      <c r="M17" s="76"/>
      <c r="N17" s="16"/>
      <c r="O17" s="75"/>
      <c r="P17" s="75"/>
      <c r="Q17" s="16"/>
      <c r="R17" s="16"/>
      <c r="S17" s="16"/>
      <c r="T17" s="30">
        <v>76050</v>
      </c>
    </row>
    <row r="18" spans="1:20" s="12" customFormat="1">
      <c r="A18" s="318" t="s">
        <v>20</v>
      </c>
      <c r="B18" s="319">
        <v>271862</v>
      </c>
      <c r="C18" s="320">
        <v>82300</v>
      </c>
      <c r="D18" s="320"/>
      <c r="E18" s="320"/>
      <c r="F18" s="320"/>
      <c r="G18" s="321">
        <v>900</v>
      </c>
      <c r="H18" s="321"/>
      <c r="I18" s="322">
        <v>45000</v>
      </c>
      <c r="J18" s="323"/>
      <c r="K18" s="323">
        <v>92330</v>
      </c>
      <c r="L18" s="324"/>
      <c r="M18" s="325"/>
      <c r="N18" s="324"/>
      <c r="O18" s="326"/>
      <c r="P18" s="326"/>
      <c r="Q18" s="322"/>
      <c r="R18" s="324"/>
      <c r="S18" s="324"/>
      <c r="T18" s="319">
        <v>492392</v>
      </c>
    </row>
    <row r="19" spans="1:20" s="4" customFormat="1" ht="22.5" thickBot="1">
      <c r="A19" s="53" t="s">
        <v>73</v>
      </c>
      <c r="B19" s="55">
        <v>1693145.47</v>
      </c>
      <c r="C19" s="367">
        <v>572335.18999999994</v>
      </c>
      <c r="D19" s="56"/>
      <c r="E19" s="56"/>
      <c r="F19" s="56"/>
      <c r="G19" s="54">
        <v>5400</v>
      </c>
      <c r="H19" s="54"/>
      <c r="I19" s="57">
        <v>252000</v>
      </c>
      <c r="J19" s="57"/>
      <c r="K19" s="55">
        <v>582801.67000000004</v>
      </c>
      <c r="L19" s="48"/>
      <c r="M19" s="63"/>
      <c r="N19" s="48"/>
      <c r="O19" s="57"/>
      <c r="P19" s="57"/>
      <c r="Q19" s="54"/>
      <c r="R19" s="48"/>
      <c r="S19" s="48"/>
      <c r="T19" s="55">
        <v>3105682.33</v>
      </c>
    </row>
    <row r="20" spans="1:20" s="2" customFormat="1" ht="22.5" thickTop="1">
      <c r="A20" s="26">
        <v>521000</v>
      </c>
      <c r="B20" s="33"/>
      <c r="C20" s="37"/>
      <c r="D20" s="37"/>
      <c r="E20" s="37"/>
      <c r="F20" s="37"/>
      <c r="G20" s="38"/>
      <c r="H20" s="38"/>
      <c r="I20" s="38"/>
      <c r="J20" s="38"/>
      <c r="K20" s="39"/>
      <c r="L20" s="28"/>
      <c r="M20" s="40"/>
      <c r="N20" s="28"/>
      <c r="O20" s="40"/>
      <c r="P20" s="40"/>
      <c r="Q20" s="38"/>
      <c r="R20" s="28"/>
      <c r="S20" s="28"/>
      <c r="T20" s="21"/>
    </row>
    <row r="21" spans="1:20" s="2" customFormat="1">
      <c r="A21" s="27">
        <v>210100</v>
      </c>
      <c r="B21" s="90">
        <v>42840</v>
      </c>
      <c r="C21" s="41"/>
      <c r="D21" s="41"/>
      <c r="E21" s="41"/>
      <c r="F21" s="41"/>
      <c r="G21" s="31"/>
      <c r="H21" s="31"/>
      <c r="I21" s="31"/>
      <c r="J21" s="31"/>
      <c r="K21" s="42"/>
      <c r="L21" s="29"/>
      <c r="M21" s="43"/>
      <c r="N21" s="29"/>
      <c r="O21" s="43"/>
      <c r="P21" s="43"/>
      <c r="Q21" s="31"/>
      <c r="R21" s="29"/>
      <c r="S21" s="29"/>
      <c r="T21" s="90">
        <v>42840</v>
      </c>
    </row>
    <row r="22" spans="1:20" s="2" customFormat="1">
      <c r="A22" s="27">
        <v>210200</v>
      </c>
      <c r="B22" s="90">
        <v>3510</v>
      </c>
      <c r="C22" s="41"/>
      <c r="D22" s="41"/>
      <c r="E22" s="41"/>
      <c r="F22" s="41"/>
      <c r="G22" s="31"/>
      <c r="H22" s="31"/>
      <c r="I22" s="31"/>
      <c r="J22" s="31"/>
      <c r="K22" s="42"/>
      <c r="L22" s="29"/>
      <c r="M22" s="43"/>
      <c r="N22" s="29"/>
      <c r="O22" s="43"/>
      <c r="P22" s="43" t="s">
        <v>82</v>
      </c>
      <c r="Q22" s="31"/>
      <c r="R22" s="29"/>
      <c r="S22" s="29"/>
      <c r="T22" s="90">
        <v>3510</v>
      </c>
    </row>
    <row r="23" spans="1:20" s="2" customFormat="1">
      <c r="A23" s="27">
        <v>210300</v>
      </c>
      <c r="B23" s="90">
        <v>3510</v>
      </c>
      <c r="C23" s="41"/>
      <c r="D23" s="41"/>
      <c r="E23" s="41"/>
      <c r="F23" s="41"/>
      <c r="G23" s="31"/>
      <c r="H23" s="31"/>
      <c r="I23" s="31"/>
      <c r="J23" s="31"/>
      <c r="K23" s="42"/>
      <c r="L23" s="29"/>
      <c r="M23" s="43"/>
      <c r="N23" s="29"/>
      <c r="O23" s="43"/>
      <c r="P23" s="43"/>
      <c r="Q23" s="31"/>
      <c r="R23" s="29"/>
      <c r="S23" s="29"/>
      <c r="T23" s="90">
        <v>3510</v>
      </c>
    </row>
    <row r="24" spans="1:20" s="2" customFormat="1">
      <c r="A24" s="100">
        <v>210400</v>
      </c>
      <c r="B24" s="33"/>
      <c r="C24" s="37"/>
      <c r="D24" s="37"/>
      <c r="E24" s="37"/>
      <c r="F24" s="37"/>
      <c r="G24" s="38"/>
      <c r="H24" s="38"/>
      <c r="I24" s="38"/>
      <c r="J24" s="38"/>
      <c r="K24" s="39"/>
      <c r="L24" s="28"/>
      <c r="M24" s="40"/>
      <c r="N24" s="28"/>
      <c r="O24" s="40"/>
      <c r="P24" s="40"/>
      <c r="Q24" s="38"/>
      <c r="R24" s="28"/>
      <c r="S24" s="28"/>
      <c r="T24" s="33"/>
    </row>
    <row r="25" spans="1:20" s="2" customFormat="1">
      <c r="A25" s="27">
        <v>210600</v>
      </c>
      <c r="B25" s="90">
        <v>193200</v>
      </c>
      <c r="C25" s="41"/>
      <c r="D25" s="41"/>
      <c r="E25" s="41"/>
      <c r="F25" s="41"/>
      <c r="G25" s="31"/>
      <c r="H25" s="31"/>
      <c r="I25" s="31"/>
      <c r="J25" s="31"/>
      <c r="K25" s="42"/>
      <c r="L25" s="29"/>
      <c r="M25" s="43"/>
      <c r="N25" s="29"/>
      <c r="O25" s="43"/>
      <c r="P25" s="43"/>
      <c r="Q25" s="31"/>
      <c r="R25" s="29"/>
      <c r="S25" s="29"/>
      <c r="T25" s="90">
        <v>193200</v>
      </c>
    </row>
    <row r="26" spans="1:20" s="2" customFormat="1" ht="23.25">
      <c r="A26" s="58" t="s">
        <v>20</v>
      </c>
      <c r="B26" s="72">
        <v>243060</v>
      </c>
      <c r="C26" s="59"/>
      <c r="D26" s="59"/>
      <c r="E26" s="59"/>
      <c r="F26" s="59"/>
      <c r="G26" s="45"/>
      <c r="H26" s="51"/>
      <c r="I26" s="45"/>
      <c r="J26" s="51"/>
      <c r="K26" s="97"/>
      <c r="L26" s="44"/>
      <c r="M26" s="60"/>
      <c r="N26" s="44"/>
      <c r="O26" s="60"/>
      <c r="P26" s="60"/>
      <c r="Q26" s="51"/>
      <c r="R26" s="44"/>
      <c r="S26" s="44"/>
      <c r="T26" s="72">
        <v>243060</v>
      </c>
    </row>
    <row r="27" spans="1:20" s="2" customFormat="1" ht="22.5" thickBot="1">
      <c r="A27" s="53" t="s">
        <v>73</v>
      </c>
      <c r="B27" s="55">
        <v>1499308.28</v>
      </c>
      <c r="C27" s="56"/>
      <c r="D27" s="56"/>
      <c r="E27" s="56"/>
      <c r="F27" s="56"/>
      <c r="G27" s="54"/>
      <c r="H27" s="54"/>
      <c r="I27" s="54"/>
      <c r="J27" s="54"/>
      <c r="K27" s="55"/>
      <c r="L27" s="48"/>
      <c r="M27" s="57"/>
      <c r="N27" s="48"/>
      <c r="O27" s="57"/>
      <c r="P27" s="57"/>
      <c r="Q27" s="54"/>
      <c r="R27" s="48"/>
      <c r="S27" s="48"/>
      <c r="T27" s="55">
        <v>1499308.28</v>
      </c>
    </row>
    <row r="28" spans="1:20" s="2" customFormat="1" ht="22.5" thickTop="1">
      <c r="A28" s="70" t="s">
        <v>95</v>
      </c>
      <c r="B28" s="61"/>
      <c r="C28" s="65"/>
      <c r="D28" s="65"/>
      <c r="E28" s="65"/>
      <c r="F28" s="65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87"/>
      <c r="T28" s="88"/>
    </row>
    <row r="29" spans="1:20" s="2" customFormat="1">
      <c r="A29" s="5" t="s">
        <v>307</v>
      </c>
      <c r="B29" s="66">
        <v>12400</v>
      </c>
      <c r="C29" s="66"/>
      <c r="D29" s="66"/>
      <c r="E29" s="66"/>
      <c r="F29" s="66"/>
      <c r="G29" s="64"/>
      <c r="H29" s="64"/>
      <c r="I29" s="64"/>
      <c r="J29" s="64"/>
      <c r="K29" s="66">
        <v>6400</v>
      </c>
      <c r="L29" s="64"/>
      <c r="M29" s="64"/>
      <c r="N29" s="64"/>
      <c r="O29" s="64"/>
      <c r="P29" s="64"/>
      <c r="Q29" s="64"/>
      <c r="R29" s="64"/>
      <c r="S29" s="89"/>
      <c r="T29" s="66">
        <v>18800</v>
      </c>
    </row>
    <row r="30" spans="1:20" s="2" customFormat="1">
      <c r="A30" s="50" t="s">
        <v>20</v>
      </c>
      <c r="B30" s="46">
        <v>12400</v>
      </c>
      <c r="C30" s="294" t="s">
        <v>5</v>
      </c>
      <c r="D30" s="294"/>
      <c r="E30" s="294"/>
      <c r="F30" s="294"/>
      <c r="G30" s="294"/>
      <c r="H30" s="294"/>
      <c r="I30" s="96" t="s">
        <v>5</v>
      </c>
      <c r="J30" s="92"/>
      <c r="K30" s="92">
        <v>6400</v>
      </c>
      <c r="L30" s="92"/>
      <c r="M30" s="92"/>
      <c r="N30" s="92"/>
      <c r="O30" s="92"/>
      <c r="P30" s="92"/>
      <c r="Q30" s="92"/>
      <c r="R30" s="92"/>
      <c r="S30" s="92"/>
      <c r="T30" s="92">
        <v>18800</v>
      </c>
    </row>
    <row r="31" spans="1:20" s="2" customFormat="1" ht="22.5" thickBot="1">
      <c r="A31" s="52" t="s">
        <v>73</v>
      </c>
      <c r="B31" s="49">
        <v>81204</v>
      </c>
      <c r="C31" s="62">
        <v>1702</v>
      </c>
      <c r="D31" s="62"/>
      <c r="E31" s="62"/>
      <c r="F31" s="62"/>
      <c r="G31" s="62"/>
      <c r="H31" s="62"/>
      <c r="I31" s="83">
        <v>2100</v>
      </c>
      <c r="J31" s="62"/>
      <c r="K31" s="62">
        <v>49672</v>
      </c>
      <c r="L31" s="62"/>
      <c r="M31" s="62"/>
      <c r="N31" s="62"/>
      <c r="O31" s="62"/>
      <c r="P31" s="62"/>
      <c r="Q31" s="62"/>
      <c r="R31" s="62"/>
      <c r="S31" s="62"/>
      <c r="T31" s="327">
        <v>134678</v>
      </c>
    </row>
    <row r="32" spans="1:20" s="2" customFormat="1" ht="22.5" thickTop="1">
      <c r="A32" s="313"/>
      <c r="B32" s="314"/>
      <c r="C32" s="315"/>
      <c r="D32" s="315"/>
      <c r="E32" s="315"/>
      <c r="F32" s="315"/>
      <c r="G32" s="315"/>
      <c r="H32" s="315"/>
      <c r="I32" s="316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7"/>
    </row>
    <row r="33" spans="1:20" s="2" customFormat="1">
      <c r="A33" s="313"/>
      <c r="B33" s="314"/>
      <c r="C33" s="315"/>
      <c r="D33" s="315"/>
      <c r="E33" s="315"/>
      <c r="F33" s="315"/>
      <c r="G33" s="315"/>
      <c r="H33" s="315"/>
      <c r="I33" s="316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7"/>
    </row>
    <row r="34" spans="1:20" s="2" customFormat="1">
      <c r="A34" s="313"/>
      <c r="B34" s="314"/>
      <c r="C34" s="315"/>
      <c r="D34" s="315"/>
      <c r="E34" s="315"/>
      <c r="F34" s="315"/>
      <c r="G34" s="315"/>
      <c r="H34" s="315"/>
      <c r="I34" s="316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7"/>
    </row>
    <row r="35" spans="1:20" s="2" customFormat="1" ht="23.25">
      <c r="A35" s="298"/>
      <c r="B35" s="299"/>
      <c r="C35" s="300"/>
      <c r="D35" s="300"/>
      <c r="E35" s="300"/>
      <c r="F35" s="300"/>
      <c r="G35" s="301"/>
      <c r="H35" s="301"/>
      <c r="I35" s="301"/>
      <c r="J35" s="301"/>
      <c r="K35" s="302"/>
      <c r="L35" s="303"/>
      <c r="M35" s="304"/>
      <c r="N35" s="303"/>
      <c r="O35" s="304"/>
      <c r="P35" s="304"/>
      <c r="Q35" s="301"/>
      <c r="R35" s="303"/>
      <c r="S35" s="303"/>
      <c r="T35" s="305"/>
    </row>
    <row r="36" spans="1:20" s="2" customFormat="1">
      <c r="A36" s="352" t="s">
        <v>183</v>
      </c>
      <c r="B36" s="352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</row>
    <row r="37" spans="1:20" s="2" customFormat="1" ht="22.5" customHeight="1">
      <c r="A37" s="7" t="s">
        <v>37</v>
      </c>
      <c r="B37" s="353" t="s">
        <v>38</v>
      </c>
      <c r="C37" s="354"/>
      <c r="D37" s="353" t="s">
        <v>70</v>
      </c>
      <c r="E37" s="354"/>
      <c r="F37" s="353" t="s">
        <v>58</v>
      </c>
      <c r="G37" s="355"/>
      <c r="H37" s="354"/>
      <c r="I37" s="353" t="s">
        <v>40</v>
      </c>
      <c r="J37" s="354"/>
      <c r="K37" s="353" t="s">
        <v>41</v>
      </c>
      <c r="L37" s="355"/>
      <c r="M37" s="354"/>
      <c r="N37" s="240" t="s">
        <v>39</v>
      </c>
      <c r="O37" s="353" t="s">
        <v>190</v>
      </c>
      <c r="P37" s="354"/>
      <c r="Q37" s="17" t="s">
        <v>42</v>
      </c>
      <c r="R37" s="17" t="s">
        <v>187</v>
      </c>
      <c r="S37" s="17" t="s">
        <v>43</v>
      </c>
      <c r="T37" s="350" t="s">
        <v>44</v>
      </c>
    </row>
    <row r="38" spans="1:20" s="2" customFormat="1" ht="22.5" thickBot="1">
      <c r="A38" s="8" t="s">
        <v>45</v>
      </c>
      <c r="B38" s="17" t="s">
        <v>46</v>
      </c>
      <c r="C38" s="17" t="s">
        <v>61</v>
      </c>
      <c r="D38" s="17" t="s">
        <v>162</v>
      </c>
      <c r="E38" s="17" t="s">
        <v>186</v>
      </c>
      <c r="F38" s="17" t="s">
        <v>208</v>
      </c>
      <c r="G38" s="17" t="s">
        <v>59</v>
      </c>
      <c r="H38" s="17" t="s">
        <v>202</v>
      </c>
      <c r="I38" s="17" t="s">
        <v>47</v>
      </c>
      <c r="J38" s="17" t="s">
        <v>114</v>
      </c>
      <c r="K38" s="17" t="s">
        <v>48</v>
      </c>
      <c r="L38" s="17" t="s">
        <v>49</v>
      </c>
      <c r="M38" s="17" t="s">
        <v>83</v>
      </c>
      <c r="N38" s="17" t="s">
        <v>220</v>
      </c>
      <c r="O38" s="17" t="s">
        <v>210</v>
      </c>
      <c r="P38" s="17" t="s">
        <v>193</v>
      </c>
      <c r="Q38" s="17" t="s">
        <v>191</v>
      </c>
      <c r="R38" s="17" t="s">
        <v>188</v>
      </c>
      <c r="S38" s="17" t="s">
        <v>51</v>
      </c>
      <c r="T38" s="351"/>
    </row>
    <row r="39" spans="1:20" s="2" customFormat="1" ht="22.5" thickTop="1">
      <c r="A39" s="13">
        <v>532000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3"/>
      <c r="M39" s="22"/>
      <c r="N39" s="22"/>
      <c r="O39" s="22"/>
      <c r="P39" s="22"/>
      <c r="Q39" s="22"/>
      <c r="R39" s="22"/>
      <c r="S39" s="22"/>
      <c r="T39" s="22"/>
    </row>
    <row r="40" spans="1:20" s="2" customFormat="1">
      <c r="A40" s="370">
        <v>320100</v>
      </c>
      <c r="B40" s="31">
        <v>5480</v>
      </c>
      <c r="C40" s="31"/>
      <c r="D40" s="31"/>
      <c r="E40" s="31"/>
      <c r="F40" s="31"/>
      <c r="G40" s="31">
        <v>2240</v>
      </c>
      <c r="H40" s="31"/>
      <c r="I40" s="31">
        <v>8500</v>
      </c>
      <c r="J40" s="31"/>
      <c r="K40" s="31"/>
      <c r="L40" s="20"/>
      <c r="M40" s="31"/>
      <c r="N40" s="31"/>
      <c r="O40" s="31"/>
      <c r="P40" s="31"/>
      <c r="Q40" s="31"/>
      <c r="R40" s="31"/>
      <c r="S40" s="31"/>
      <c r="T40" s="31">
        <v>16220</v>
      </c>
    </row>
    <row r="41" spans="1:20" s="2" customFormat="1">
      <c r="A41" s="369">
        <v>320200</v>
      </c>
      <c r="B41" s="38">
        <v>36302</v>
      </c>
      <c r="C41" s="38"/>
      <c r="D41" s="38"/>
      <c r="E41" s="38"/>
      <c r="F41" s="38"/>
      <c r="G41" s="38">
        <v>82800</v>
      </c>
      <c r="H41" s="38"/>
      <c r="I41" s="38"/>
      <c r="J41" s="38"/>
      <c r="K41" s="38"/>
      <c r="L41" s="368"/>
      <c r="M41" s="38"/>
      <c r="N41" s="38"/>
      <c r="O41" s="38"/>
      <c r="P41" s="38"/>
      <c r="Q41" s="38"/>
      <c r="R41" s="38"/>
      <c r="S41" s="38"/>
      <c r="T41" s="38">
        <v>119102</v>
      </c>
    </row>
    <row r="42" spans="1:20">
      <c r="A42" s="328" t="s">
        <v>337</v>
      </c>
      <c r="B42" s="329">
        <v>63577</v>
      </c>
      <c r="C42" s="329"/>
      <c r="D42" s="329"/>
      <c r="E42" s="329"/>
      <c r="F42" s="329"/>
      <c r="G42" s="329"/>
      <c r="H42" s="329"/>
      <c r="I42" s="329">
        <v>30750</v>
      </c>
      <c r="J42" s="331">
        <v>71471</v>
      </c>
      <c r="K42" s="372">
        <v>137800</v>
      </c>
      <c r="L42" s="330"/>
      <c r="M42" s="331"/>
      <c r="N42" s="331"/>
      <c r="O42" s="329"/>
      <c r="P42" s="331"/>
      <c r="Q42" s="329"/>
      <c r="R42" s="329"/>
      <c r="S42" s="329"/>
      <c r="T42" s="329">
        <v>303598</v>
      </c>
    </row>
    <row r="43" spans="1:20" ht="23.25">
      <c r="A43" s="44" t="s">
        <v>20</v>
      </c>
      <c r="B43" s="45">
        <v>105359</v>
      </c>
      <c r="C43" s="45" t="s">
        <v>5</v>
      </c>
      <c r="D43" s="96" t="s">
        <v>5</v>
      </c>
      <c r="E43" s="96"/>
      <c r="F43" s="96"/>
      <c r="G43" s="371">
        <v>85040</v>
      </c>
      <c r="H43" s="99"/>
      <c r="I43" s="45">
        <v>39250</v>
      </c>
      <c r="J43" s="85">
        <v>71471</v>
      </c>
      <c r="K43" s="373">
        <v>137800</v>
      </c>
      <c r="L43" s="46"/>
      <c r="M43" s="85" t="s">
        <v>5</v>
      </c>
      <c r="N43" s="95"/>
      <c r="O43" s="96" t="s">
        <v>5</v>
      </c>
      <c r="P43" s="85"/>
      <c r="Q43" s="45"/>
      <c r="R43" s="294"/>
      <c r="S43" s="45"/>
      <c r="T43" s="45">
        <v>438920</v>
      </c>
    </row>
    <row r="44" spans="1:20" ht="22.5" thickBot="1">
      <c r="A44" s="48" t="s">
        <v>73</v>
      </c>
      <c r="B44" s="47">
        <v>535630.34</v>
      </c>
      <c r="C44" s="47">
        <v>39154</v>
      </c>
      <c r="D44" s="98">
        <v>20601</v>
      </c>
      <c r="E44" s="82"/>
      <c r="F44" s="82"/>
      <c r="G44" s="82">
        <v>377835</v>
      </c>
      <c r="H44" s="82"/>
      <c r="I44" s="98">
        <v>145845</v>
      </c>
      <c r="J44" s="86">
        <v>142218.07</v>
      </c>
      <c r="K44" s="98">
        <v>436152</v>
      </c>
      <c r="L44" s="49"/>
      <c r="M44" s="86">
        <v>12000</v>
      </c>
      <c r="N44" s="94">
        <v>13500</v>
      </c>
      <c r="O44" s="82">
        <v>11700</v>
      </c>
      <c r="P44" s="82"/>
      <c r="Q44" s="47"/>
      <c r="R44" s="294"/>
      <c r="S44" s="47"/>
      <c r="T44" s="47">
        <v>1734635.41</v>
      </c>
    </row>
    <row r="45" spans="1:20" ht="22.5" thickTop="1">
      <c r="A45" s="13">
        <v>533000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3"/>
      <c r="M45" s="22"/>
      <c r="N45" s="22"/>
      <c r="O45" s="22"/>
      <c r="P45" s="22"/>
      <c r="Q45" s="22"/>
      <c r="R45" s="22"/>
      <c r="S45" s="22"/>
      <c r="T45" s="22"/>
    </row>
    <row r="46" spans="1:20">
      <c r="A46" s="370">
        <v>330100</v>
      </c>
      <c r="B46" s="31">
        <v>2955</v>
      </c>
      <c r="C46" s="31"/>
      <c r="D46" s="31"/>
      <c r="E46" s="31"/>
      <c r="F46" s="31"/>
      <c r="G46" s="31"/>
      <c r="H46" s="31"/>
      <c r="I46" s="31"/>
      <c r="J46" s="31"/>
      <c r="K46" s="31"/>
      <c r="L46" s="20"/>
      <c r="M46" s="31"/>
      <c r="N46" s="31"/>
      <c r="O46" s="31"/>
      <c r="P46" s="31"/>
      <c r="Q46" s="31"/>
      <c r="R46" s="31"/>
      <c r="S46" s="31"/>
      <c r="T46" s="31">
        <v>2955</v>
      </c>
    </row>
    <row r="47" spans="1:20">
      <c r="A47" s="370">
        <v>330300</v>
      </c>
      <c r="B47" s="31">
        <v>1025</v>
      </c>
      <c r="C47" s="31">
        <v>3230</v>
      </c>
      <c r="D47" s="31"/>
      <c r="E47" s="31"/>
      <c r="F47" s="31"/>
      <c r="G47" s="31"/>
      <c r="H47" s="31"/>
      <c r="I47" s="31"/>
      <c r="J47" s="31"/>
      <c r="K47" s="31"/>
      <c r="L47" s="20"/>
      <c r="M47" s="31"/>
      <c r="N47" s="31"/>
      <c r="O47" s="31"/>
      <c r="P47" s="31"/>
      <c r="Q47" s="31"/>
      <c r="R47" s="31"/>
      <c r="S47" s="31"/>
      <c r="T47" s="31">
        <v>4255</v>
      </c>
    </row>
    <row r="48" spans="1:20">
      <c r="A48" s="369">
        <v>330800</v>
      </c>
      <c r="B48" s="38">
        <v>12583</v>
      </c>
      <c r="C48" s="38">
        <v>483</v>
      </c>
      <c r="D48" s="38"/>
      <c r="E48" s="38"/>
      <c r="F48" s="38"/>
      <c r="G48" s="38"/>
      <c r="H48" s="38"/>
      <c r="I48" s="38">
        <v>8000</v>
      </c>
      <c r="J48" s="38"/>
      <c r="K48" s="40">
        <v>363360</v>
      </c>
      <c r="L48" s="368"/>
      <c r="M48" s="38"/>
      <c r="N48" s="38"/>
      <c r="O48" s="38"/>
      <c r="P48" s="38"/>
      <c r="Q48" s="38"/>
      <c r="R48" s="38"/>
      <c r="S48" s="38"/>
      <c r="T48" s="38">
        <v>384426</v>
      </c>
    </row>
    <row r="49" spans="1:20">
      <c r="A49" s="5" t="s">
        <v>338</v>
      </c>
      <c r="B49" s="19">
        <v>10025</v>
      </c>
      <c r="C49" s="19">
        <v>8575</v>
      </c>
      <c r="D49" s="19"/>
      <c r="E49" s="19"/>
      <c r="F49" s="19"/>
      <c r="G49" s="19"/>
      <c r="H49" s="19"/>
      <c r="I49" s="84"/>
      <c r="J49" s="19"/>
      <c r="K49" s="30">
        <v>29380</v>
      </c>
      <c r="L49" s="20"/>
      <c r="M49" s="19"/>
      <c r="N49" s="19"/>
      <c r="O49" s="19"/>
      <c r="P49" s="19"/>
      <c r="Q49" s="19"/>
      <c r="R49" s="19"/>
      <c r="S49" s="19"/>
      <c r="T49" s="19">
        <v>47980</v>
      </c>
    </row>
    <row r="50" spans="1:20" ht="23.25">
      <c r="A50" s="44" t="s">
        <v>20</v>
      </c>
      <c r="B50" s="45">
        <v>26588</v>
      </c>
      <c r="C50" s="45">
        <v>12288</v>
      </c>
      <c r="D50" s="96"/>
      <c r="E50" s="96"/>
      <c r="F50" s="96"/>
      <c r="G50" s="91"/>
      <c r="H50" s="99"/>
      <c r="I50" s="373">
        <v>8000</v>
      </c>
      <c r="J50" s="293"/>
      <c r="K50" s="294">
        <v>392740</v>
      </c>
      <c r="L50" s="46"/>
      <c r="M50" s="85"/>
      <c r="N50" s="95"/>
      <c r="O50" s="96"/>
      <c r="P50" s="85"/>
      <c r="Q50" s="45"/>
      <c r="R50" s="294"/>
      <c r="S50" s="45"/>
      <c r="T50" s="45">
        <v>439616</v>
      </c>
    </row>
    <row r="51" spans="1:20" ht="22.5" thickBot="1">
      <c r="A51" s="48" t="s">
        <v>73</v>
      </c>
      <c r="B51" s="47">
        <v>155061.4</v>
      </c>
      <c r="C51" s="47">
        <v>25808.400000000001</v>
      </c>
      <c r="D51" s="82"/>
      <c r="E51" s="82"/>
      <c r="F51" s="82"/>
      <c r="G51" s="82"/>
      <c r="H51" s="82"/>
      <c r="I51" s="98">
        <v>106410</v>
      </c>
      <c r="J51" s="86"/>
      <c r="K51" s="98">
        <v>937780</v>
      </c>
      <c r="L51" s="49"/>
      <c r="M51" s="86"/>
      <c r="N51" s="94"/>
      <c r="O51" s="82"/>
      <c r="P51" s="82"/>
      <c r="Q51" s="47"/>
      <c r="R51" s="98"/>
      <c r="S51" s="47"/>
      <c r="T51" s="47">
        <v>1225059.8</v>
      </c>
    </row>
    <row r="52" spans="1:20" ht="22.5" thickTop="1">
      <c r="A52" s="13">
        <v>534000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3"/>
      <c r="M52" s="22"/>
      <c r="N52" s="22"/>
      <c r="O52" s="22"/>
      <c r="P52" s="22"/>
      <c r="Q52" s="22"/>
      <c r="R52" s="22"/>
      <c r="S52" s="22"/>
      <c r="T52" s="22"/>
    </row>
    <row r="53" spans="1:20">
      <c r="A53" s="370">
        <v>340100</v>
      </c>
      <c r="B53" s="31">
        <v>12503.2</v>
      </c>
      <c r="C53" s="31"/>
      <c r="D53" s="31"/>
      <c r="E53" s="31"/>
      <c r="F53" s="31"/>
      <c r="G53" s="31"/>
      <c r="H53" s="31"/>
      <c r="I53" s="31"/>
      <c r="J53" s="31"/>
      <c r="K53" s="31"/>
      <c r="L53" s="20"/>
      <c r="M53" s="31"/>
      <c r="N53" s="31"/>
      <c r="O53" s="31"/>
      <c r="P53" s="31"/>
      <c r="Q53" s="31"/>
      <c r="R53" s="31"/>
      <c r="S53" s="31"/>
      <c r="T53" s="31">
        <v>12503.2</v>
      </c>
    </row>
    <row r="54" spans="1:20">
      <c r="A54" s="370">
        <v>340300</v>
      </c>
      <c r="B54" s="31">
        <v>1479.81</v>
      </c>
      <c r="C54" s="31"/>
      <c r="D54" s="31"/>
      <c r="E54" s="31"/>
      <c r="F54" s="31"/>
      <c r="G54" s="31"/>
      <c r="H54" s="31"/>
      <c r="I54" s="31"/>
      <c r="J54" s="31"/>
      <c r="K54" s="31"/>
      <c r="L54" s="20"/>
      <c r="M54" s="31"/>
      <c r="N54" s="31"/>
      <c r="O54" s="31"/>
      <c r="P54" s="31"/>
      <c r="Q54" s="31"/>
      <c r="R54" s="31"/>
      <c r="S54" s="31"/>
      <c r="T54" s="31">
        <v>1479.81</v>
      </c>
    </row>
    <row r="55" spans="1:20">
      <c r="A55" s="369">
        <v>340400</v>
      </c>
      <c r="B55" s="38">
        <v>1342</v>
      </c>
      <c r="C55" s="38"/>
      <c r="D55" s="38"/>
      <c r="E55" s="38"/>
      <c r="F55" s="38"/>
      <c r="G55" s="38"/>
      <c r="H55" s="38"/>
      <c r="I55" s="38"/>
      <c r="J55" s="38"/>
      <c r="K55" s="38"/>
      <c r="L55" s="368"/>
      <c r="M55" s="38"/>
      <c r="N55" s="38"/>
      <c r="O55" s="38"/>
      <c r="P55" s="38"/>
      <c r="Q55" s="38"/>
      <c r="R55" s="38"/>
      <c r="S55" s="38"/>
      <c r="T55" s="38">
        <v>1342</v>
      </c>
    </row>
    <row r="56" spans="1:20">
      <c r="A56" s="5" t="s">
        <v>339</v>
      </c>
      <c r="B56" s="19">
        <v>3959</v>
      </c>
      <c r="C56" s="19"/>
      <c r="D56" s="19"/>
      <c r="E56" s="19"/>
      <c r="F56" s="19"/>
      <c r="G56" s="19"/>
      <c r="H56" s="19"/>
      <c r="I56" s="84"/>
      <c r="J56" s="19"/>
      <c r="K56" s="30"/>
      <c r="L56" s="20"/>
      <c r="M56" s="19"/>
      <c r="N56" s="19"/>
      <c r="O56" s="19"/>
      <c r="P56" s="19"/>
      <c r="Q56" s="19"/>
      <c r="R56" s="19"/>
      <c r="S56" s="19"/>
      <c r="T56" s="19">
        <v>3959</v>
      </c>
    </row>
    <row r="57" spans="1:20" ht="23.25">
      <c r="A57" s="44" t="s">
        <v>20</v>
      </c>
      <c r="B57" s="45">
        <v>19284.009999999998</v>
      </c>
      <c r="C57" s="45"/>
      <c r="D57" s="96"/>
      <c r="E57" s="96"/>
      <c r="F57" s="96"/>
      <c r="G57" s="91"/>
      <c r="H57" s="99"/>
      <c r="I57" s="373"/>
      <c r="J57" s="293"/>
      <c r="K57" s="45"/>
      <c r="L57" s="46"/>
      <c r="M57" s="85"/>
      <c r="N57" s="95"/>
      <c r="O57" s="96"/>
      <c r="P57" s="85"/>
      <c r="Q57" s="45"/>
      <c r="R57" s="294"/>
      <c r="S57" s="45"/>
      <c r="T57" s="45">
        <v>19284.009999999998</v>
      </c>
    </row>
    <row r="58" spans="1:20" ht="22.5" thickBot="1">
      <c r="A58" s="48" t="s">
        <v>73</v>
      </c>
      <c r="B58" s="47">
        <v>126620.97</v>
      </c>
      <c r="C58" s="47"/>
      <c r="D58" s="82"/>
      <c r="E58" s="82"/>
      <c r="F58" s="82"/>
      <c r="G58" s="82"/>
      <c r="H58" s="82"/>
      <c r="I58" s="98"/>
      <c r="J58" s="86"/>
      <c r="K58" s="98"/>
      <c r="L58" s="49"/>
      <c r="M58" s="86"/>
      <c r="N58" s="94"/>
      <c r="O58" s="82"/>
      <c r="P58" s="82"/>
      <c r="Q58" s="47"/>
      <c r="R58" s="98"/>
      <c r="S58" s="47"/>
      <c r="T58" s="47">
        <v>126620.97</v>
      </c>
    </row>
    <row r="59" spans="1:20" ht="22.5" thickTop="1">
      <c r="A59" s="13">
        <v>560000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3"/>
      <c r="M59" s="22"/>
      <c r="N59" s="22"/>
      <c r="O59" s="22"/>
      <c r="P59" s="22"/>
      <c r="Q59" s="22"/>
      <c r="R59" s="22"/>
      <c r="S59" s="22"/>
      <c r="T59" s="22"/>
    </row>
    <row r="60" spans="1:20" ht="23.25">
      <c r="A60" s="44" t="s">
        <v>20</v>
      </c>
      <c r="B60" s="45"/>
      <c r="C60" s="45"/>
      <c r="D60" s="96"/>
      <c r="E60" s="96"/>
      <c r="F60" s="96" t="s">
        <v>5</v>
      </c>
      <c r="G60" s="91" t="s">
        <v>5</v>
      </c>
      <c r="H60" s="99" t="s">
        <v>5</v>
      </c>
      <c r="I60" s="373"/>
      <c r="J60" s="293"/>
      <c r="K60" s="45"/>
      <c r="L60" s="46"/>
      <c r="M60" s="85"/>
      <c r="N60" s="95"/>
      <c r="O60" s="96" t="s">
        <v>5</v>
      </c>
      <c r="P60" s="85"/>
      <c r="Q60" s="45"/>
      <c r="R60" s="294"/>
      <c r="S60" s="45"/>
      <c r="T60" s="45" t="s">
        <v>5</v>
      </c>
    </row>
    <row r="61" spans="1:20" ht="22.5" thickBot="1">
      <c r="A61" s="48" t="s">
        <v>73</v>
      </c>
      <c r="B61" s="47"/>
      <c r="C61" s="47"/>
      <c r="D61" s="82"/>
      <c r="E61" s="82"/>
      <c r="F61" s="82">
        <v>190560</v>
      </c>
      <c r="G61" s="82">
        <v>280880</v>
      </c>
      <c r="H61" s="374">
        <v>1767600</v>
      </c>
      <c r="I61" s="98"/>
      <c r="J61" s="86"/>
      <c r="K61" s="98"/>
      <c r="L61" s="49"/>
      <c r="M61" s="86"/>
      <c r="N61" s="94"/>
      <c r="O61" s="82">
        <v>30000</v>
      </c>
      <c r="P61" s="82"/>
      <c r="Q61" s="47"/>
      <c r="R61" s="98"/>
      <c r="S61" s="47"/>
      <c r="T61" s="47">
        <v>2269040</v>
      </c>
    </row>
    <row r="62" spans="1:20" ht="22.5" thickTop="1">
      <c r="A62" s="13">
        <v>541000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3"/>
      <c r="M62" s="22"/>
      <c r="N62" s="22"/>
      <c r="O62" s="22"/>
      <c r="P62" s="22"/>
      <c r="Q62" s="22"/>
      <c r="R62" s="22"/>
      <c r="S62" s="22"/>
      <c r="T62" s="22"/>
    </row>
    <row r="63" spans="1:20" ht="23.25">
      <c r="A63" s="44" t="s">
        <v>20</v>
      </c>
      <c r="B63" s="45"/>
      <c r="C63" s="45"/>
      <c r="D63" s="96"/>
      <c r="E63" s="96" t="s">
        <v>5</v>
      </c>
      <c r="F63" s="96"/>
      <c r="G63" s="91"/>
      <c r="H63" s="99"/>
      <c r="I63" s="373"/>
      <c r="J63" s="293"/>
      <c r="K63" s="45"/>
      <c r="L63" s="46"/>
      <c r="M63" s="85"/>
      <c r="N63" s="95"/>
      <c r="O63" s="96"/>
      <c r="P63" s="85"/>
      <c r="Q63" s="45"/>
      <c r="R63" s="294"/>
      <c r="S63" s="45"/>
      <c r="T63" s="45" t="s">
        <v>5</v>
      </c>
    </row>
    <row r="64" spans="1:20" ht="22.5" thickBot="1">
      <c r="A64" s="48" t="s">
        <v>73</v>
      </c>
      <c r="B64" s="47"/>
      <c r="C64" s="47"/>
      <c r="D64" s="82"/>
      <c r="E64" s="82">
        <v>99000</v>
      </c>
      <c r="F64" s="82"/>
      <c r="G64" s="82"/>
      <c r="H64" s="374"/>
      <c r="I64" s="98"/>
      <c r="J64" s="86"/>
      <c r="K64" s="98"/>
      <c r="L64" s="49"/>
      <c r="M64" s="86"/>
      <c r="N64" s="94"/>
      <c r="O64" s="82"/>
      <c r="P64" s="82"/>
      <c r="Q64" s="47"/>
      <c r="R64" s="98"/>
      <c r="S64" s="47"/>
      <c r="T64" s="47">
        <v>99000</v>
      </c>
    </row>
    <row r="65" spans="22:22" ht="22.5" thickTop="1"/>
    <row r="68" spans="22:22">
      <c r="V68" s="1" t="s">
        <v>82</v>
      </c>
    </row>
  </sheetData>
  <mergeCells count="18">
    <mergeCell ref="A1:T1"/>
    <mergeCell ref="B4:C4"/>
    <mergeCell ref="K4:M4"/>
    <mergeCell ref="A3:T3"/>
    <mergeCell ref="A2:T2"/>
    <mergeCell ref="T4:T5"/>
    <mergeCell ref="I4:J4"/>
    <mergeCell ref="O4:P4"/>
    <mergeCell ref="D4:E4"/>
    <mergeCell ref="F4:H4"/>
    <mergeCell ref="T37:T38"/>
    <mergeCell ref="A36:T36"/>
    <mergeCell ref="B37:C37"/>
    <mergeCell ref="K37:M37"/>
    <mergeCell ref="I37:J37"/>
    <mergeCell ref="O37:P37"/>
    <mergeCell ref="D37:E37"/>
    <mergeCell ref="F37:H37"/>
  </mergeCells>
  <phoneticPr fontId="0" type="noConversion"/>
  <pageMargins left="0.56999999999999995" right="0.2" top="0.39370078740157483" bottom="0" header="0.23622047244094491" footer="0.15748031496062992"/>
  <pageSetup paperSize="9" scale="80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3"/>
  <sheetViews>
    <sheetView topLeftCell="A22" workbookViewId="0">
      <selection activeCell="C33" sqref="C33"/>
    </sheetView>
  </sheetViews>
  <sheetFormatPr defaultRowHeight="20.25"/>
  <cols>
    <col min="1" max="1" width="48.5703125" style="101" customWidth="1"/>
    <col min="2" max="2" width="11.7109375" style="133" customWidth="1"/>
    <col min="3" max="3" width="18.85546875" style="130" customWidth="1"/>
    <col min="4" max="4" width="17.85546875" style="131" customWidth="1"/>
    <col min="5" max="5" width="12.5703125" style="132" customWidth="1"/>
    <col min="6" max="6" width="4" style="133" customWidth="1"/>
    <col min="7" max="16384" width="9.140625" style="101"/>
  </cols>
  <sheetData>
    <row r="1" spans="1:7">
      <c r="A1" s="341" t="s">
        <v>0</v>
      </c>
      <c r="B1" s="341"/>
      <c r="C1" s="341"/>
      <c r="D1" s="341"/>
      <c r="E1" s="341"/>
      <c r="F1" s="341"/>
    </row>
    <row r="2" spans="1:7">
      <c r="A2" s="341" t="s">
        <v>86</v>
      </c>
      <c r="B2" s="341"/>
      <c r="C2" s="341"/>
      <c r="D2" s="341"/>
      <c r="E2" s="341"/>
      <c r="F2" s="341"/>
    </row>
    <row r="3" spans="1:7">
      <c r="A3" s="358" t="s">
        <v>308</v>
      </c>
      <c r="B3" s="358"/>
      <c r="C3" s="358"/>
      <c r="D3" s="358"/>
      <c r="E3" s="358"/>
      <c r="F3" s="358"/>
    </row>
    <row r="4" spans="1:7" ht="20.25" customHeight="1">
      <c r="A4" s="102"/>
      <c r="B4" s="102"/>
      <c r="C4" s="103"/>
      <c r="D4" s="104"/>
      <c r="E4" s="105"/>
      <c r="F4" s="105"/>
    </row>
    <row r="5" spans="1:7" s="109" customFormat="1" ht="22.5" customHeight="1">
      <c r="A5" s="106" t="s">
        <v>1</v>
      </c>
      <c r="B5" s="106" t="s">
        <v>2</v>
      </c>
      <c r="C5" s="107" t="s">
        <v>3</v>
      </c>
      <c r="D5" s="106" t="s">
        <v>4</v>
      </c>
      <c r="E5" s="108"/>
      <c r="F5" s="108"/>
      <c r="G5" s="108"/>
    </row>
    <row r="6" spans="1:7" s="109" customFormat="1" ht="22.5" customHeight="1">
      <c r="A6" s="309" t="s">
        <v>298</v>
      </c>
      <c r="B6" s="308"/>
      <c r="C6" s="310">
        <v>101243</v>
      </c>
      <c r="D6" s="308"/>
      <c r="E6" s="108"/>
      <c r="F6" s="108"/>
      <c r="G6" s="108"/>
    </row>
    <row r="7" spans="1:7" ht="21" customHeight="1">
      <c r="A7" s="110" t="s">
        <v>74</v>
      </c>
      <c r="B7" s="126" t="s">
        <v>87</v>
      </c>
      <c r="C7" s="112">
        <v>28685314.359999999</v>
      </c>
      <c r="D7" s="113"/>
      <c r="E7" s="114" t="s">
        <v>82</v>
      </c>
      <c r="F7" s="115"/>
      <c r="G7" s="116">
        <v>102035</v>
      </c>
    </row>
    <row r="8" spans="1:7" ht="19.5" customHeight="1">
      <c r="A8" s="117" t="s">
        <v>163</v>
      </c>
      <c r="B8" s="118" t="s">
        <v>87</v>
      </c>
      <c r="C8" s="119">
        <v>253717.93</v>
      </c>
      <c r="D8" s="120"/>
      <c r="E8" s="114"/>
      <c r="F8" s="121"/>
      <c r="G8" s="116"/>
    </row>
    <row r="9" spans="1:7" ht="21" customHeight="1">
      <c r="A9" s="117" t="s">
        <v>75</v>
      </c>
      <c r="B9" s="118" t="s">
        <v>87</v>
      </c>
      <c r="C9" s="112">
        <v>103.11</v>
      </c>
      <c r="D9" s="122"/>
      <c r="E9" s="114"/>
      <c r="F9" s="121"/>
      <c r="G9" s="116"/>
    </row>
    <row r="10" spans="1:7" ht="21.75" customHeight="1">
      <c r="A10" s="117" t="s">
        <v>211</v>
      </c>
      <c r="B10" s="118" t="s">
        <v>87</v>
      </c>
      <c r="C10" s="112">
        <v>9394081.3800000008</v>
      </c>
      <c r="D10" s="122"/>
      <c r="E10" s="114"/>
      <c r="F10" s="121"/>
      <c r="G10" s="116"/>
    </row>
    <row r="11" spans="1:7">
      <c r="A11" s="111" t="s">
        <v>6</v>
      </c>
      <c r="B11" s="118" t="s">
        <v>88</v>
      </c>
      <c r="C11" s="112">
        <v>110999</v>
      </c>
      <c r="D11" s="122"/>
      <c r="E11" s="114"/>
      <c r="F11" s="121"/>
      <c r="G11" s="116"/>
    </row>
    <row r="12" spans="1:7">
      <c r="A12" s="111" t="s">
        <v>63</v>
      </c>
      <c r="B12" s="118"/>
      <c r="C12" s="112"/>
      <c r="D12" s="123">
        <v>103.11</v>
      </c>
      <c r="E12" s="114"/>
      <c r="F12" s="124"/>
      <c r="G12" s="116"/>
    </row>
    <row r="13" spans="1:7">
      <c r="A13" s="111" t="s">
        <v>7</v>
      </c>
      <c r="B13" s="118"/>
      <c r="C13" s="112"/>
      <c r="D13" s="123">
        <v>353717.93</v>
      </c>
      <c r="E13" s="114"/>
      <c r="F13" s="121"/>
      <c r="G13" s="116"/>
    </row>
    <row r="14" spans="1:7">
      <c r="A14" s="111" t="s">
        <v>76</v>
      </c>
      <c r="B14" s="118" t="s">
        <v>89</v>
      </c>
      <c r="C14" s="112"/>
      <c r="D14" s="123">
        <v>206500</v>
      </c>
      <c r="E14" s="114"/>
      <c r="F14" s="121"/>
      <c r="G14" s="116"/>
    </row>
    <row r="15" spans="1:7">
      <c r="A15" s="125" t="s">
        <v>16</v>
      </c>
      <c r="B15" s="124" t="s">
        <v>224</v>
      </c>
      <c r="C15" s="112"/>
      <c r="D15" s="123">
        <v>11376387.92</v>
      </c>
      <c r="E15" s="114"/>
      <c r="F15" s="121"/>
      <c r="G15" s="116"/>
    </row>
    <row r="16" spans="1:7">
      <c r="A16" s="125" t="s">
        <v>81</v>
      </c>
      <c r="B16" s="126" t="s">
        <v>225</v>
      </c>
      <c r="C16" s="112"/>
      <c r="D16" s="123">
        <v>12369676</v>
      </c>
      <c r="E16" s="114"/>
      <c r="F16" s="121"/>
      <c r="G16" s="116"/>
    </row>
    <row r="17" spans="1:7">
      <c r="A17" s="111" t="s">
        <v>299</v>
      </c>
      <c r="B17" s="126"/>
      <c r="C17" s="112"/>
      <c r="D17" s="123">
        <v>438182.54</v>
      </c>
      <c r="E17" s="114"/>
      <c r="F17" s="306"/>
      <c r="G17" s="116"/>
    </row>
    <row r="18" spans="1:7">
      <c r="A18" s="111" t="s">
        <v>300</v>
      </c>
      <c r="B18" s="126"/>
      <c r="C18" s="112"/>
      <c r="D18" s="123">
        <v>19690926.07</v>
      </c>
      <c r="E18" s="114"/>
      <c r="F18" s="306"/>
      <c r="G18" s="116"/>
    </row>
    <row r="19" spans="1:7">
      <c r="A19" s="125" t="s">
        <v>164</v>
      </c>
      <c r="B19" s="126"/>
      <c r="C19" s="112"/>
      <c r="D19" s="123">
        <v>4349400</v>
      </c>
      <c r="E19" s="114"/>
      <c r="F19" s="306"/>
      <c r="G19" s="116"/>
    </row>
    <row r="20" spans="1:7">
      <c r="A20" s="125" t="s">
        <v>176</v>
      </c>
      <c r="B20" s="126"/>
      <c r="C20" s="112"/>
      <c r="D20" s="123">
        <v>455000</v>
      </c>
      <c r="E20" s="114"/>
      <c r="F20" s="332"/>
      <c r="G20" s="116"/>
    </row>
    <row r="21" spans="1:7">
      <c r="A21" s="125" t="s">
        <v>15</v>
      </c>
      <c r="B21" s="126"/>
      <c r="C21" s="112">
        <v>425014</v>
      </c>
      <c r="D21" s="123"/>
      <c r="E21" s="114"/>
      <c r="F21" s="306"/>
      <c r="G21" s="116"/>
    </row>
    <row r="22" spans="1:7">
      <c r="A22" s="125" t="s">
        <v>302</v>
      </c>
      <c r="B22" s="126"/>
      <c r="C22" s="112">
        <v>1499308.28</v>
      </c>
      <c r="D22" s="123"/>
      <c r="E22" s="114"/>
      <c r="F22" s="306"/>
      <c r="G22" s="116"/>
    </row>
    <row r="23" spans="1:7">
      <c r="A23" s="125" t="s">
        <v>301</v>
      </c>
      <c r="B23" s="126"/>
      <c r="C23" s="112">
        <v>3105682.33</v>
      </c>
      <c r="D23" s="123"/>
      <c r="E23" s="114"/>
      <c r="F23" s="306"/>
      <c r="G23" s="116"/>
    </row>
    <row r="24" spans="1:7">
      <c r="A24" s="111" t="s">
        <v>8</v>
      </c>
      <c r="B24" s="126" t="s">
        <v>95</v>
      </c>
      <c r="C24" s="112">
        <v>134678</v>
      </c>
      <c r="D24" s="123"/>
      <c r="E24" s="114"/>
      <c r="F24" s="121"/>
      <c r="G24" s="116"/>
    </row>
    <row r="25" spans="1:7">
      <c r="A25" s="111" t="s">
        <v>9</v>
      </c>
      <c r="B25" s="126" t="s">
        <v>226</v>
      </c>
      <c r="C25" s="112">
        <v>1734635.41</v>
      </c>
      <c r="D25" s="123"/>
      <c r="E25" s="114"/>
      <c r="F25" s="121"/>
      <c r="G25" s="116"/>
    </row>
    <row r="26" spans="1:7">
      <c r="A26" s="125" t="s">
        <v>10</v>
      </c>
      <c r="B26" s="126" t="s">
        <v>99</v>
      </c>
      <c r="C26" s="112">
        <v>1225059.8</v>
      </c>
      <c r="D26" s="123"/>
      <c r="E26" s="114"/>
      <c r="F26" s="121"/>
      <c r="G26" s="116"/>
    </row>
    <row r="27" spans="1:7">
      <c r="A27" s="125" t="s">
        <v>11</v>
      </c>
      <c r="B27" s="126" t="s">
        <v>96</v>
      </c>
      <c r="C27" s="112">
        <v>126620.97</v>
      </c>
      <c r="D27" s="123"/>
      <c r="E27" s="114"/>
      <c r="F27" s="121"/>
      <c r="G27" s="116"/>
    </row>
    <row r="28" spans="1:7">
      <c r="A28" s="125" t="s">
        <v>309</v>
      </c>
      <c r="B28" s="126"/>
      <c r="C28" s="112">
        <v>2269040</v>
      </c>
      <c r="D28" s="123"/>
      <c r="E28" s="114"/>
      <c r="F28" s="332"/>
      <c r="G28" s="116"/>
    </row>
    <row r="29" spans="1:7">
      <c r="A29" s="125" t="s">
        <v>310</v>
      </c>
      <c r="B29" s="126"/>
      <c r="C29" s="112">
        <v>99000</v>
      </c>
      <c r="D29" s="123"/>
      <c r="E29" s="114"/>
      <c r="F29" s="332"/>
      <c r="G29" s="116"/>
    </row>
    <row r="30" spans="1:7">
      <c r="A30" s="125" t="s">
        <v>207</v>
      </c>
      <c r="B30" s="126"/>
      <c r="C30" s="112">
        <v>75396</v>
      </c>
      <c r="D30" s="123"/>
      <c r="E30" s="114"/>
      <c r="F30" s="306"/>
      <c r="G30" s="116"/>
    </row>
    <row r="31" spans="1:7" ht="21" thickBot="1">
      <c r="A31" s="237"/>
      <c r="B31" s="238"/>
      <c r="C31" s="127">
        <f>SUM(C6:C30)</f>
        <v>49239893.569999993</v>
      </c>
      <c r="D31" s="239">
        <f>SUM(D7:D30)</f>
        <v>49239893.57</v>
      </c>
      <c r="E31" s="128"/>
      <c r="F31" s="129"/>
      <c r="G31" s="116"/>
    </row>
    <row r="32" spans="1:7" ht="21" thickTop="1">
      <c r="A32" s="116"/>
      <c r="B32" s="236"/>
      <c r="C32" s="134"/>
      <c r="D32" s="135"/>
    </row>
    <row r="33" spans="1:6" s="116" customFormat="1">
      <c r="B33" s="236"/>
      <c r="C33" s="134"/>
      <c r="D33" s="135"/>
      <c r="E33" s="132"/>
      <c r="F33" s="133"/>
    </row>
    <row r="34" spans="1:6" s="116" customFormat="1">
      <c r="B34" s="236"/>
      <c r="C34" s="134"/>
      <c r="D34" s="135"/>
      <c r="E34" s="132"/>
      <c r="F34" s="133"/>
    </row>
    <row r="35" spans="1:6" s="116" customFormat="1">
      <c r="B35" s="124"/>
      <c r="C35" s="134"/>
      <c r="D35" s="135"/>
      <c r="E35" s="114"/>
      <c r="F35" s="124"/>
    </row>
    <row r="36" spans="1:6" s="116" customFormat="1">
      <c r="B36" s="124"/>
      <c r="C36" s="134"/>
      <c r="D36" s="135"/>
      <c r="E36" s="114"/>
      <c r="F36" s="121"/>
    </row>
    <row r="37" spans="1:6" s="116" customFormat="1">
      <c r="B37" s="124"/>
      <c r="C37" s="134"/>
      <c r="D37" s="135"/>
      <c r="E37" s="114"/>
      <c r="F37" s="121"/>
    </row>
    <row r="38" spans="1:6" s="116" customFormat="1">
      <c r="B38" s="124"/>
      <c r="C38" s="134"/>
      <c r="D38" s="135"/>
      <c r="E38" s="114"/>
      <c r="F38" s="121"/>
    </row>
    <row r="39" spans="1:6" s="116" customFormat="1">
      <c r="B39" s="124"/>
      <c r="C39" s="134"/>
      <c r="D39" s="135"/>
      <c r="E39" s="114"/>
      <c r="F39" s="121"/>
    </row>
    <row r="40" spans="1:6">
      <c r="A40" s="116"/>
      <c r="B40" s="121"/>
      <c r="C40" s="136"/>
      <c r="D40" s="137"/>
      <c r="E40" s="128"/>
      <c r="F40" s="105"/>
    </row>
    <row r="41" spans="1:6">
      <c r="A41" s="116"/>
      <c r="B41" s="121"/>
      <c r="C41" s="134"/>
      <c r="D41" s="135"/>
      <c r="E41" s="114"/>
      <c r="F41" s="121"/>
    </row>
    <row r="42" spans="1:6">
      <c r="A42" s="116"/>
    </row>
    <row r="43" spans="1:6">
      <c r="A43" s="116"/>
    </row>
    <row r="44" spans="1:6">
      <c r="A44" s="116"/>
    </row>
    <row r="45" spans="1:6">
      <c r="A45" s="116"/>
    </row>
    <row r="46" spans="1:6">
      <c r="A46" s="116"/>
    </row>
    <row r="47" spans="1:6">
      <c r="A47" s="116"/>
    </row>
    <row r="48" spans="1:6">
      <c r="A48" s="116"/>
    </row>
    <row r="49" spans="1:1">
      <c r="A49" s="116"/>
    </row>
    <row r="50" spans="1:1">
      <c r="A50" s="116"/>
    </row>
    <row r="51" spans="1:1">
      <c r="A51" s="116"/>
    </row>
    <row r="52" spans="1:1">
      <c r="A52" s="116"/>
    </row>
    <row r="53" spans="1:1">
      <c r="A53" s="116"/>
    </row>
  </sheetData>
  <mergeCells count="3">
    <mergeCell ref="A1:F1"/>
    <mergeCell ref="A2:F2"/>
    <mergeCell ref="A3:F3"/>
  </mergeCells>
  <phoneticPr fontId="0" type="noConversion"/>
  <pageMargins left="0.91" right="0.16" top="0.22" bottom="0.19685039370078741" header="0.11811023622047245" footer="0.23622047244094491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1"/>
  <sheetViews>
    <sheetView topLeftCell="A69" zoomScaleSheetLayoutView="100" workbookViewId="0">
      <selection activeCell="H86" sqref="H86"/>
    </sheetView>
  </sheetViews>
  <sheetFormatPr defaultRowHeight="20.25"/>
  <cols>
    <col min="1" max="1" width="18.85546875" style="132" customWidth="1"/>
    <col min="2" max="2" width="19.28515625" style="201" customWidth="1"/>
    <col min="3" max="3" width="33.140625" style="101" customWidth="1"/>
    <col min="4" max="4" width="11.140625" style="205" customWidth="1"/>
    <col min="5" max="5" width="20.85546875" style="201" customWidth="1"/>
    <col min="6" max="16384" width="9.140625" style="101"/>
  </cols>
  <sheetData>
    <row r="1" spans="1:12">
      <c r="A1" s="363" t="s">
        <v>53</v>
      </c>
      <c r="B1" s="363"/>
      <c r="C1" s="363"/>
      <c r="D1" s="363"/>
      <c r="E1" s="363"/>
    </row>
    <row r="2" spans="1:12">
      <c r="A2" s="198" t="s">
        <v>54</v>
      </c>
      <c r="B2" s="199"/>
      <c r="C2" s="200"/>
      <c r="D2" s="101"/>
      <c r="E2" s="199" t="s">
        <v>206</v>
      </c>
    </row>
    <row r="3" spans="1:12">
      <c r="A3" s="198"/>
      <c r="B3" s="199"/>
      <c r="C3" s="200"/>
      <c r="D3" s="101"/>
    </row>
    <row r="4" spans="1:12" s="116" customFormat="1">
      <c r="A4" s="358" t="s">
        <v>18</v>
      </c>
      <c r="B4" s="358"/>
      <c r="C4" s="358"/>
      <c r="D4" s="358"/>
      <c r="E4" s="358"/>
    </row>
    <row r="5" spans="1:12" s="116" customFormat="1">
      <c r="A5" s="189"/>
      <c r="B5" s="202"/>
      <c r="C5" s="203" t="s">
        <v>311</v>
      </c>
      <c r="D5" s="189"/>
      <c r="E5" s="202"/>
      <c r="L5" s="116">
        <v>862245.96</v>
      </c>
    </row>
    <row r="6" spans="1:12">
      <c r="A6" s="102"/>
      <c r="B6" s="204"/>
      <c r="C6" s="203"/>
      <c r="E6" s="204"/>
      <c r="L6" s="101">
        <v>308560.59000000003</v>
      </c>
    </row>
    <row r="7" spans="1:12" s="109" customFormat="1">
      <c r="A7" s="359" t="s">
        <v>19</v>
      </c>
      <c r="B7" s="364"/>
      <c r="C7" s="335" t="s">
        <v>1</v>
      </c>
      <c r="D7" s="361" t="s">
        <v>2</v>
      </c>
      <c r="E7" s="107" t="s">
        <v>20</v>
      </c>
      <c r="L7" s="109">
        <v>115368.09</v>
      </c>
    </row>
    <row r="8" spans="1:12" s="109" customFormat="1">
      <c r="A8" s="206" t="s">
        <v>21</v>
      </c>
      <c r="B8" s="107" t="s">
        <v>22</v>
      </c>
      <c r="C8" s="339"/>
      <c r="D8" s="362"/>
      <c r="E8" s="107" t="s">
        <v>23</v>
      </c>
      <c r="L8" s="109">
        <v>41840</v>
      </c>
    </row>
    <row r="9" spans="1:12">
      <c r="A9" s="207"/>
      <c r="B9" s="208">
        <v>31006233.059999999</v>
      </c>
      <c r="C9" s="209" t="s">
        <v>52</v>
      </c>
      <c r="D9" s="210"/>
      <c r="E9" s="208">
        <v>39107906.119999997</v>
      </c>
    </row>
    <row r="10" spans="1:12">
      <c r="A10" s="211"/>
      <c r="B10" s="112"/>
      <c r="C10" s="212" t="s">
        <v>24</v>
      </c>
      <c r="D10" s="126"/>
      <c r="E10" s="112"/>
    </row>
    <row r="11" spans="1:12">
      <c r="A11" s="213">
        <v>960000</v>
      </c>
      <c r="B11" s="112">
        <v>631360.73</v>
      </c>
      <c r="C11" s="111" t="s">
        <v>25</v>
      </c>
      <c r="D11" s="126" t="s">
        <v>104</v>
      </c>
      <c r="E11" s="112">
        <v>462440.31</v>
      </c>
    </row>
    <row r="12" spans="1:12">
      <c r="A12" s="213">
        <v>417700</v>
      </c>
      <c r="B12" s="112">
        <v>96295.2</v>
      </c>
      <c r="C12" s="111" t="s">
        <v>26</v>
      </c>
      <c r="D12" s="126" t="s">
        <v>105</v>
      </c>
      <c r="E12" s="112">
        <v>2597</v>
      </c>
    </row>
    <row r="13" spans="1:12">
      <c r="A13" s="213">
        <v>194500</v>
      </c>
      <c r="B13" s="112">
        <v>43617.02</v>
      </c>
      <c r="C13" s="111" t="s">
        <v>27</v>
      </c>
      <c r="D13" s="126" t="s">
        <v>106</v>
      </c>
      <c r="E13" s="112">
        <v>43617.02</v>
      </c>
    </row>
    <row r="14" spans="1:12">
      <c r="A14" s="213">
        <v>125300</v>
      </c>
      <c r="B14" s="112">
        <v>80850</v>
      </c>
      <c r="C14" s="111" t="s">
        <v>28</v>
      </c>
      <c r="D14" s="126" t="s">
        <v>107</v>
      </c>
      <c r="E14" s="112">
        <v>14600</v>
      </c>
    </row>
    <row r="15" spans="1:12">
      <c r="A15" s="213">
        <v>18769600</v>
      </c>
      <c r="B15" s="112">
        <v>8756535.1199999992</v>
      </c>
      <c r="C15" s="111" t="s">
        <v>29</v>
      </c>
      <c r="D15" s="126" t="s">
        <v>108</v>
      </c>
      <c r="E15" s="112">
        <v>1713417.21</v>
      </c>
    </row>
    <row r="16" spans="1:12">
      <c r="A16" s="213">
        <v>500</v>
      </c>
      <c r="B16" s="112"/>
      <c r="C16" s="111" t="s">
        <v>97</v>
      </c>
      <c r="D16" s="126" t="s">
        <v>109</v>
      </c>
      <c r="E16" s="112"/>
    </row>
    <row r="17" spans="1:11">
      <c r="A17" s="213">
        <v>10000000</v>
      </c>
      <c r="B17" s="112">
        <v>10082268</v>
      </c>
      <c r="C17" s="111" t="s">
        <v>12</v>
      </c>
      <c r="D17" s="214" t="s">
        <v>110</v>
      </c>
      <c r="E17" s="112"/>
    </row>
    <row r="18" spans="1:11" ht="21" thickBot="1">
      <c r="A18" s="215">
        <f>SUM(A11+A12+A13+A14+A15+A16+A17)</f>
        <v>30467600</v>
      </c>
      <c r="B18" s="127">
        <f>SUM(B11:B17)</f>
        <v>19690926.07</v>
      </c>
      <c r="C18" s="167"/>
      <c r="D18" s="126"/>
      <c r="E18" s="216">
        <f>SUM(E11:E17)</f>
        <v>2236671.54</v>
      </c>
    </row>
    <row r="19" spans="1:11" ht="21" thickTop="1">
      <c r="A19" s="114"/>
      <c r="B19" s="112">
        <v>271404.17</v>
      </c>
      <c r="C19" s="167" t="s">
        <v>305</v>
      </c>
      <c r="D19" s="118"/>
      <c r="E19" s="112">
        <v>61199.21</v>
      </c>
    </row>
    <row r="20" spans="1:11">
      <c r="A20" s="114"/>
      <c r="B20" s="217">
        <v>800000</v>
      </c>
      <c r="C20" s="167" t="s">
        <v>7</v>
      </c>
      <c r="D20" s="126"/>
      <c r="E20" s="112">
        <v>400000</v>
      </c>
      <c r="H20" s="116"/>
      <c r="I20" s="116"/>
      <c r="J20" s="116"/>
      <c r="K20" s="116"/>
    </row>
    <row r="21" spans="1:11">
      <c r="A21" s="114"/>
      <c r="B21" s="155">
        <v>700</v>
      </c>
      <c r="C21" s="168" t="s">
        <v>313</v>
      </c>
      <c r="D21" s="214"/>
      <c r="E21" s="155"/>
      <c r="H21" s="116"/>
      <c r="I21" s="116"/>
      <c r="J21" s="116"/>
      <c r="K21" s="116"/>
    </row>
    <row r="22" spans="1:11">
      <c r="A22" s="114"/>
      <c r="B22" s="112">
        <v>2800</v>
      </c>
      <c r="C22" s="235" t="s">
        <v>312</v>
      </c>
      <c r="D22" s="111"/>
      <c r="E22" s="165"/>
      <c r="H22" s="116"/>
      <c r="I22" s="116"/>
      <c r="J22" s="116" t="s">
        <v>82</v>
      </c>
      <c r="K22" s="116"/>
    </row>
    <row r="23" spans="1:11">
      <c r="A23" s="114"/>
      <c r="B23" s="155">
        <v>8586400</v>
      </c>
      <c r="C23" s="111" t="s">
        <v>314</v>
      </c>
      <c r="D23" s="111"/>
      <c r="E23" s="165"/>
      <c r="H23" s="116"/>
      <c r="I23" s="116"/>
      <c r="J23" s="116"/>
      <c r="K23" s="116"/>
    </row>
    <row r="24" spans="1:11">
      <c r="A24" s="114"/>
      <c r="B24" s="155">
        <v>1012000</v>
      </c>
      <c r="C24" s="111" t="s">
        <v>315</v>
      </c>
      <c r="D24" s="111"/>
      <c r="E24" s="177"/>
      <c r="H24" s="116"/>
      <c r="I24" s="116"/>
      <c r="J24" s="116"/>
      <c r="K24" s="116"/>
    </row>
    <row r="25" spans="1:11">
      <c r="A25" s="114"/>
      <c r="B25" s="112">
        <v>395360</v>
      </c>
      <c r="C25" s="111" t="s">
        <v>316</v>
      </c>
      <c r="D25" s="111"/>
      <c r="E25" s="177">
        <v>63900</v>
      </c>
      <c r="G25" s="101" t="s">
        <v>82</v>
      </c>
      <c r="H25" s="116"/>
      <c r="I25" s="116"/>
      <c r="J25" s="116"/>
      <c r="K25" s="116"/>
    </row>
    <row r="26" spans="1:11">
      <c r="A26" s="114"/>
      <c r="B26" s="112">
        <v>90400</v>
      </c>
      <c r="C26" s="111" t="s">
        <v>317</v>
      </c>
      <c r="D26" s="111"/>
      <c r="E26" s="177">
        <v>43100</v>
      </c>
      <c r="G26" s="101" t="s">
        <v>82</v>
      </c>
    </row>
    <row r="27" spans="1:11">
      <c r="A27" s="114"/>
      <c r="B27" s="155">
        <v>2672960</v>
      </c>
      <c r="C27" s="111" t="s">
        <v>318</v>
      </c>
      <c r="D27" s="111"/>
      <c r="E27" s="177"/>
    </row>
    <row r="28" spans="1:11">
      <c r="A28" s="114"/>
      <c r="B28" s="155">
        <v>13061</v>
      </c>
      <c r="C28" s="218" t="s">
        <v>319</v>
      </c>
      <c r="D28" s="118"/>
      <c r="E28" s="177"/>
    </row>
    <row r="29" spans="1:11">
      <c r="A29" s="114"/>
      <c r="B29" s="155">
        <v>2938000</v>
      </c>
      <c r="C29" s="219" t="s">
        <v>320</v>
      </c>
      <c r="D29" s="118"/>
      <c r="E29" s="112">
        <v>2938000</v>
      </c>
    </row>
    <row r="30" spans="1:11">
      <c r="A30" s="114"/>
      <c r="B30" s="139"/>
      <c r="C30" s="295"/>
      <c r="D30" s="118"/>
      <c r="E30" s="112"/>
    </row>
    <row r="31" spans="1:11">
      <c r="A31" s="114"/>
      <c r="B31" s="112"/>
      <c r="C31" s="219"/>
      <c r="D31" s="118"/>
      <c r="E31" s="112"/>
    </row>
    <row r="32" spans="1:11">
      <c r="A32" s="114"/>
      <c r="B32" s="139"/>
      <c r="C32" s="219"/>
      <c r="D32" s="118"/>
      <c r="E32" s="112"/>
    </row>
    <row r="33" spans="1:5">
      <c r="A33" s="114"/>
      <c r="B33" s="112"/>
      <c r="C33" s="219"/>
      <c r="D33" s="118"/>
      <c r="E33" s="139"/>
    </row>
    <row r="34" spans="1:5">
      <c r="A34" s="114"/>
      <c r="B34" s="112"/>
      <c r="C34" s="219"/>
      <c r="D34" s="118"/>
      <c r="E34" s="112"/>
    </row>
    <row r="35" spans="1:5">
      <c r="A35" s="114"/>
      <c r="B35" s="112"/>
      <c r="C35" s="219"/>
      <c r="D35" s="118"/>
      <c r="E35" s="112"/>
    </row>
    <row r="36" spans="1:5">
      <c r="A36" s="114"/>
      <c r="B36" s="112"/>
      <c r="C36" s="219"/>
      <c r="D36" s="118"/>
      <c r="E36" s="112"/>
    </row>
    <row r="37" spans="1:5">
      <c r="A37" s="114"/>
      <c r="B37" s="139"/>
      <c r="C37" s="219"/>
      <c r="D37" s="118"/>
      <c r="E37" s="139"/>
    </row>
    <row r="38" spans="1:5">
      <c r="A38" s="114"/>
      <c r="B38" s="220">
        <f>SUM(B19:B37)</f>
        <v>16783085.170000002</v>
      </c>
      <c r="C38" s="221" t="s">
        <v>72</v>
      </c>
      <c r="D38" s="118"/>
      <c r="E38" s="220">
        <f>SUM(E19:E37)</f>
        <v>3506199.21</v>
      </c>
    </row>
    <row r="39" spans="1:5" ht="21" thickBot="1">
      <c r="A39" s="114"/>
      <c r="B39" s="127">
        <f>SUM(B18+B38)</f>
        <v>36474011.240000002</v>
      </c>
      <c r="C39" s="178" t="s">
        <v>57</v>
      </c>
      <c r="D39" s="118"/>
      <c r="E39" s="127">
        <f>SUM(E18+E38)</f>
        <v>5742870.75</v>
      </c>
    </row>
    <row r="40" spans="1:5" ht="21" thickTop="1">
      <c r="A40" s="114"/>
      <c r="B40" s="136"/>
      <c r="C40" s="105"/>
      <c r="D40" s="124"/>
      <c r="E40" s="136"/>
    </row>
    <row r="41" spans="1:5">
      <c r="A41" s="114"/>
      <c r="B41" s="136"/>
      <c r="C41" s="105"/>
      <c r="D41" s="124"/>
      <c r="E41" s="136"/>
    </row>
    <row r="42" spans="1:5">
      <c r="A42" s="114"/>
      <c r="B42" s="136"/>
      <c r="C42" s="105"/>
      <c r="D42" s="124"/>
      <c r="E42" s="136"/>
    </row>
    <row r="43" spans="1:5" s="222" customFormat="1" ht="16.5" customHeight="1">
      <c r="A43" s="365" t="s">
        <v>30</v>
      </c>
      <c r="B43" s="365"/>
      <c r="C43" s="365"/>
      <c r="D43" s="365"/>
      <c r="E43" s="365"/>
    </row>
    <row r="44" spans="1:5" s="116" customFormat="1" ht="18.75" customHeight="1">
      <c r="A44" s="359" t="s">
        <v>19</v>
      </c>
      <c r="B44" s="360"/>
      <c r="C44" s="335" t="s">
        <v>1</v>
      </c>
      <c r="D44" s="361" t="s">
        <v>2</v>
      </c>
      <c r="E44" s="107" t="s">
        <v>20</v>
      </c>
    </row>
    <row r="45" spans="1:5" s="116" customFormat="1" ht="21.75" customHeight="1">
      <c r="A45" s="242" t="s">
        <v>21</v>
      </c>
      <c r="B45" s="260" t="s">
        <v>22</v>
      </c>
      <c r="C45" s="339"/>
      <c r="D45" s="362"/>
      <c r="E45" s="107" t="s">
        <v>23</v>
      </c>
    </row>
    <row r="46" spans="1:5" s="116" customFormat="1" ht="15" customHeight="1">
      <c r="A46" s="261"/>
      <c r="B46" s="262"/>
      <c r="C46" s="263" t="s">
        <v>31</v>
      </c>
      <c r="D46" s="210"/>
      <c r="E46" s="262"/>
    </row>
    <row r="47" spans="1:5" s="223" customFormat="1" ht="17.25" customHeight="1">
      <c r="A47" s="259">
        <v>1543980</v>
      </c>
      <c r="B47" s="264">
        <v>438075</v>
      </c>
      <c r="C47" s="265" t="s">
        <v>15</v>
      </c>
      <c r="D47" s="266" t="s">
        <v>90</v>
      </c>
      <c r="E47" s="264">
        <v>37522</v>
      </c>
    </row>
    <row r="48" spans="1:5" s="223" customFormat="1" ht="16.5" customHeight="1">
      <c r="A48" s="259">
        <v>61540</v>
      </c>
      <c r="B48" s="264"/>
      <c r="C48" s="265" t="s">
        <v>15</v>
      </c>
      <c r="D48" s="266" t="s">
        <v>112</v>
      </c>
      <c r="E48" s="264"/>
    </row>
    <row r="49" spans="1:9" s="223" customFormat="1" ht="17.25" customHeight="1">
      <c r="A49" s="259">
        <v>6821760</v>
      </c>
      <c r="B49" s="264">
        <v>3105682.33</v>
      </c>
      <c r="C49" s="265" t="s">
        <v>93</v>
      </c>
      <c r="D49" s="266" t="s">
        <v>94</v>
      </c>
      <c r="E49" s="264">
        <v>492392</v>
      </c>
    </row>
    <row r="50" spans="1:9" s="223" customFormat="1" ht="18.75" customHeight="1">
      <c r="A50" s="259"/>
      <c r="B50" s="264"/>
      <c r="C50" s="265" t="s">
        <v>93</v>
      </c>
      <c r="D50" s="266" t="s">
        <v>98</v>
      </c>
      <c r="E50" s="264"/>
      <c r="I50" s="223" t="s">
        <v>82</v>
      </c>
    </row>
    <row r="51" spans="1:9" s="223" customFormat="1" ht="15.75" customHeight="1">
      <c r="A51" s="259">
        <v>3089520</v>
      </c>
      <c r="B51" s="264">
        <v>1499308.28</v>
      </c>
      <c r="C51" s="265" t="s">
        <v>91</v>
      </c>
      <c r="D51" s="266" t="s">
        <v>92</v>
      </c>
      <c r="E51" s="264">
        <v>243060</v>
      </c>
    </row>
    <row r="52" spans="1:9" s="223" customFormat="1" ht="16.5" customHeight="1">
      <c r="A52" s="267">
        <v>1875940</v>
      </c>
      <c r="B52" s="264">
        <v>135378</v>
      </c>
      <c r="C52" s="265" t="s">
        <v>8</v>
      </c>
      <c r="D52" s="266" t="s">
        <v>95</v>
      </c>
      <c r="E52" s="264">
        <v>18800</v>
      </c>
      <c r="I52" s="223" t="s">
        <v>82</v>
      </c>
    </row>
    <row r="53" spans="1:9" s="223" customFormat="1" ht="16.5" customHeight="1">
      <c r="A53" s="267"/>
      <c r="B53" s="264"/>
      <c r="C53" s="265" t="s">
        <v>8</v>
      </c>
      <c r="D53" s="266" t="s">
        <v>196</v>
      </c>
      <c r="E53" s="264"/>
    </row>
    <row r="54" spans="1:9" s="223" customFormat="1" ht="18" customHeight="1">
      <c r="A54" s="267">
        <v>3934320</v>
      </c>
      <c r="B54" s="264">
        <v>1734635.41</v>
      </c>
      <c r="C54" s="265" t="s">
        <v>9</v>
      </c>
      <c r="D54" s="266" t="s">
        <v>99</v>
      </c>
      <c r="E54" s="264">
        <v>438920</v>
      </c>
    </row>
    <row r="55" spans="1:9" s="223" customFormat="1" ht="18" customHeight="1">
      <c r="A55" s="267">
        <v>778180</v>
      </c>
      <c r="B55" s="264"/>
      <c r="C55" s="265" t="s">
        <v>9</v>
      </c>
      <c r="D55" s="266" t="s">
        <v>197</v>
      </c>
      <c r="E55" s="264"/>
      <c r="H55" s="223" t="s">
        <v>82</v>
      </c>
    </row>
    <row r="56" spans="1:9" s="223" customFormat="1" ht="18" customHeight="1">
      <c r="A56" s="267">
        <v>1197000</v>
      </c>
      <c r="B56" s="264">
        <v>1225059.8</v>
      </c>
      <c r="C56" s="268" t="s">
        <v>10</v>
      </c>
      <c r="D56" s="266" t="s">
        <v>96</v>
      </c>
      <c r="E56" s="264">
        <v>439616</v>
      </c>
    </row>
    <row r="57" spans="1:9" s="223" customFormat="1" ht="18.75" customHeight="1">
      <c r="A57" s="267">
        <v>1696620</v>
      </c>
      <c r="B57" s="264"/>
      <c r="C57" s="269" t="s">
        <v>10</v>
      </c>
      <c r="D57" s="266" t="s">
        <v>113</v>
      </c>
      <c r="E57" s="264"/>
      <c r="H57" s="223" t="s">
        <v>82</v>
      </c>
    </row>
    <row r="58" spans="1:9" s="223" customFormat="1" ht="17.25" customHeight="1">
      <c r="A58" s="259">
        <v>300000</v>
      </c>
      <c r="B58" s="270">
        <v>126620.97</v>
      </c>
      <c r="C58" s="269" t="s">
        <v>11</v>
      </c>
      <c r="D58" s="266" t="s">
        <v>96</v>
      </c>
      <c r="E58" s="270">
        <v>19284.009999999998</v>
      </c>
    </row>
    <row r="59" spans="1:9" s="223" customFormat="1" ht="15" customHeight="1">
      <c r="A59" s="259">
        <v>841360</v>
      </c>
      <c r="B59" s="270">
        <v>861440</v>
      </c>
      <c r="C59" s="269" t="s">
        <v>12</v>
      </c>
      <c r="D59" s="266" t="s">
        <v>100</v>
      </c>
      <c r="E59" s="270"/>
    </row>
    <row r="60" spans="1:9" s="223" customFormat="1" ht="15.75" customHeight="1">
      <c r="A60" s="259">
        <v>3141280</v>
      </c>
      <c r="B60" s="264">
        <v>1407600</v>
      </c>
      <c r="C60" s="269" t="s">
        <v>12</v>
      </c>
      <c r="D60" s="266" t="s">
        <v>198</v>
      </c>
      <c r="E60" s="264"/>
    </row>
    <row r="61" spans="1:9" s="223" customFormat="1" ht="15.75" customHeight="1">
      <c r="A61" s="259">
        <v>606100</v>
      </c>
      <c r="B61" s="264">
        <v>99000</v>
      </c>
      <c r="C61" s="269" t="s">
        <v>14</v>
      </c>
      <c r="D61" s="266" t="s">
        <v>101</v>
      </c>
      <c r="E61" s="264"/>
    </row>
    <row r="62" spans="1:9" s="223" customFormat="1" ht="15.75" customHeight="1">
      <c r="A62" s="259"/>
      <c r="B62" s="264"/>
      <c r="C62" s="269" t="s">
        <v>14</v>
      </c>
      <c r="D62" s="266" t="s">
        <v>199</v>
      </c>
      <c r="E62" s="264"/>
    </row>
    <row r="63" spans="1:9" s="223" customFormat="1" ht="15.75" customHeight="1">
      <c r="A63" s="259"/>
      <c r="B63" s="264"/>
      <c r="C63" s="269" t="s">
        <v>13</v>
      </c>
      <c r="D63" s="266" t="s">
        <v>102</v>
      </c>
      <c r="E63" s="264"/>
    </row>
    <row r="64" spans="1:9" s="223" customFormat="1" ht="15" customHeight="1">
      <c r="A64" s="259">
        <v>4580000</v>
      </c>
      <c r="B64" s="264"/>
      <c r="C64" s="269" t="s">
        <v>13</v>
      </c>
      <c r="D64" s="266" t="s">
        <v>103</v>
      </c>
      <c r="E64" s="264"/>
    </row>
    <row r="65" spans="1:12" s="223" customFormat="1" ht="15.75" customHeight="1" thickBot="1">
      <c r="A65" s="271">
        <f>SUM(A46:A64)</f>
        <v>30467600</v>
      </c>
      <c r="B65" s="272">
        <f>SUM(B47:B64)</f>
        <v>10632799.789999999</v>
      </c>
      <c r="C65" s="265"/>
      <c r="D65" s="266"/>
      <c r="E65" s="272">
        <f>SUM(E47:E64)</f>
        <v>1689594.01</v>
      </c>
    </row>
    <row r="66" spans="1:12" s="223" customFormat="1" ht="18.75" customHeight="1" thickTop="1">
      <c r="B66" s="273">
        <v>166543.73000000001</v>
      </c>
      <c r="C66" s="274" t="s">
        <v>69</v>
      </c>
      <c r="D66" s="275"/>
      <c r="E66" s="273">
        <v>45423.08</v>
      </c>
      <c r="F66" s="224"/>
    </row>
    <row r="67" spans="1:12" s="223" customFormat="1" ht="18.75" customHeight="1">
      <c r="B67" s="273">
        <v>2748356</v>
      </c>
      <c r="C67" s="276" t="s">
        <v>318</v>
      </c>
      <c r="D67" s="275"/>
      <c r="E67" s="277">
        <v>19800</v>
      </c>
      <c r="F67" s="224"/>
    </row>
    <row r="68" spans="1:12" s="223" customFormat="1" ht="18.75" customHeight="1">
      <c r="B68" s="273">
        <v>90400</v>
      </c>
      <c r="C68" s="276" t="s">
        <v>317</v>
      </c>
      <c r="D68" s="275"/>
      <c r="E68" s="277">
        <v>15200</v>
      </c>
      <c r="F68" s="224"/>
    </row>
    <row r="69" spans="1:12" s="223" customFormat="1" ht="18.75" customHeight="1">
      <c r="B69" s="277">
        <v>4539450</v>
      </c>
      <c r="C69" s="276" t="s">
        <v>76</v>
      </c>
      <c r="D69" s="275"/>
      <c r="E69" s="277">
        <v>748000</v>
      </c>
      <c r="F69" s="224"/>
    </row>
    <row r="70" spans="1:12" s="223" customFormat="1" ht="18.75" customHeight="1">
      <c r="B70" s="277">
        <v>500000</v>
      </c>
      <c r="C70" s="276" t="s">
        <v>7</v>
      </c>
      <c r="D70" s="275"/>
      <c r="E70" s="277">
        <v>100000</v>
      </c>
      <c r="F70" s="224"/>
    </row>
    <row r="71" spans="1:12" s="223" customFormat="1" ht="18.75" customHeight="1">
      <c r="B71" s="277">
        <v>2218875</v>
      </c>
      <c r="C71" s="276" t="s">
        <v>16</v>
      </c>
      <c r="D71" s="275"/>
      <c r="E71" s="277"/>
      <c r="F71" s="224"/>
      <c r="L71" s="223" t="s">
        <v>82</v>
      </c>
    </row>
    <row r="72" spans="1:12" s="223" customFormat="1" ht="18.75" customHeight="1">
      <c r="B72" s="277">
        <v>4258500</v>
      </c>
      <c r="C72" s="276" t="s">
        <v>314</v>
      </c>
      <c r="D72" s="275"/>
      <c r="E72" s="277">
        <v>703500</v>
      </c>
      <c r="F72" s="224"/>
    </row>
    <row r="73" spans="1:12" s="223" customFormat="1" ht="16.5" customHeight="1">
      <c r="A73" s="278"/>
      <c r="B73" s="264">
        <v>557500</v>
      </c>
      <c r="C73" s="276" t="s">
        <v>315</v>
      </c>
      <c r="D73" s="275"/>
      <c r="E73" s="264">
        <v>92000</v>
      </c>
      <c r="F73" s="224"/>
    </row>
    <row r="74" spans="1:12" s="223" customFormat="1" ht="17.25" customHeight="1">
      <c r="A74" s="278"/>
      <c r="B74" s="264">
        <v>395360</v>
      </c>
      <c r="C74" s="276" t="s">
        <v>316</v>
      </c>
      <c r="D74" s="275"/>
      <c r="E74" s="264">
        <v>64800</v>
      </c>
      <c r="F74" s="226"/>
    </row>
    <row r="75" spans="1:12" s="223" customFormat="1" ht="17.25" customHeight="1">
      <c r="A75" s="278"/>
      <c r="B75" s="264">
        <v>2938000</v>
      </c>
      <c r="C75" s="276" t="s">
        <v>321</v>
      </c>
      <c r="D75" s="275"/>
      <c r="E75" s="264">
        <v>2938000</v>
      </c>
      <c r="F75" s="226"/>
    </row>
    <row r="76" spans="1:12" s="223" customFormat="1" ht="19.5" customHeight="1">
      <c r="A76" s="278"/>
      <c r="B76" s="279"/>
      <c r="C76" s="225"/>
      <c r="D76" s="275"/>
      <c r="E76" s="264"/>
      <c r="F76" s="224"/>
    </row>
    <row r="77" spans="1:12" s="223" customFormat="1" ht="15" customHeight="1">
      <c r="A77" s="278"/>
      <c r="B77" s="279"/>
      <c r="C77" s="276"/>
      <c r="D77" s="275"/>
      <c r="E77" s="270"/>
      <c r="F77" s="224"/>
      <c r="H77" s="223" t="s">
        <v>82</v>
      </c>
    </row>
    <row r="78" spans="1:12" s="223" customFormat="1" ht="17.25" customHeight="1">
      <c r="A78" s="278"/>
      <c r="B78" s="296"/>
      <c r="C78" s="276"/>
      <c r="D78" s="275"/>
      <c r="E78" s="270"/>
      <c r="F78" s="224"/>
      <c r="J78" s="223" t="s">
        <v>82</v>
      </c>
    </row>
    <row r="79" spans="1:12" s="223" customFormat="1" ht="17.25" customHeight="1">
      <c r="A79" s="278"/>
      <c r="B79" s="297"/>
      <c r="C79" s="276"/>
      <c r="D79" s="275"/>
      <c r="E79" s="280"/>
      <c r="F79" s="224"/>
    </row>
    <row r="80" spans="1:12" s="223" customFormat="1" ht="17.25" customHeight="1">
      <c r="A80" s="278"/>
      <c r="B80" s="281">
        <f>SUM(B66:B79)</f>
        <v>18412984.73</v>
      </c>
      <c r="C80" s="282" t="s">
        <v>72</v>
      </c>
      <c r="D80" s="275"/>
      <c r="E80" s="281">
        <f>SUM(E66:E79)</f>
        <v>4726723.08</v>
      </c>
      <c r="F80" s="224"/>
    </row>
    <row r="81" spans="1:11" s="223" customFormat="1" ht="18.75" customHeight="1">
      <c r="A81" s="278"/>
      <c r="B81" s="281">
        <f>SUM(B65+B80)</f>
        <v>29045784.52</v>
      </c>
      <c r="C81" s="283" t="s">
        <v>56</v>
      </c>
      <c r="D81" s="266"/>
      <c r="E81" s="281">
        <f>SUM(E65+E80)</f>
        <v>6416317.0899999999</v>
      </c>
      <c r="F81" s="224"/>
    </row>
    <row r="82" spans="1:11" s="223" customFormat="1" ht="18" customHeight="1">
      <c r="A82" s="278"/>
      <c r="B82" s="270">
        <v>7428226.7199999997</v>
      </c>
      <c r="C82" s="283" t="s">
        <v>64</v>
      </c>
      <c r="D82" s="266"/>
      <c r="E82" s="277">
        <v>673446.34</v>
      </c>
      <c r="F82" s="224"/>
    </row>
    <row r="83" spans="1:11" s="223" customFormat="1" ht="14.25" customHeight="1">
      <c r="A83" s="278"/>
      <c r="B83" s="284"/>
      <c r="C83" s="283" t="s">
        <v>216</v>
      </c>
      <c r="D83" s="266"/>
      <c r="E83" s="285"/>
      <c r="F83" s="224"/>
    </row>
    <row r="84" spans="1:11" s="223" customFormat="1" ht="14.25" customHeight="1">
      <c r="A84" s="278"/>
      <c r="B84" s="284"/>
      <c r="C84" s="283" t="s">
        <v>65</v>
      </c>
      <c r="D84" s="266"/>
      <c r="E84" s="270"/>
      <c r="F84" s="224"/>
    </row>
    <row r="85" spans="1:11" s="223" customFormat="1" ht="15" customHeight="1" thickBot="1">
      <c r="A85" s="278"/>
      <c r="B85" s="271">
        <f>SUM(B9+B39-B81)</f>
        <v>38434459.780000001</v>
      </c>
      <c r="C85" s="265" t="s">
        <v>55</v>
      </c>
      <c r="D85" s="266"/>
      <c r="E85" s="272">
        <f>SUM(E9+E39-E81)</f>
        <v>38434459.780000001</v>
      </c>
      <c r="F85" s="224"/>
    </row>
    <row r="86" spans="1:11" s="116" customFormat="1" ht="22.5" customHeight="1" thickTop="1">
      <c r="A86" s="227"/>
      <c r="B86" s="228"/>
      <c r="C86" s="229"/>
      <c r="D86" s="230"/>
      <c r="E86" s="228"/>
      <c r="F86" s="229"/>
    </row>
    <row r="87" spans="1:11" s="231" customFormat="1">
      <c r="A87" s="286" t="s">
        <v>34</v>
      </c>
      <c r="B87" s="287"/>
      <c r="C87" s="231" t="s">
        <v>84</v>
      </c>
      <c r="D87" s="288" t="s">
        <v>111</v>
      </c>
      <c r="E87" s="289"/>
      <c r="F87" s="116"/>
      <c r="K87" s="231" t="s">
        <v>82</v>
      </c>
    </row>
    <row r="88" spans="1:11" s="231" customFormat="1" ht="24.75" customHeight="1">
      <c r="A88" s="286"/>
      <c r="B88" s="287"/>
      <c r="D88" s="288"/>
      <c r="E88" s="289"/>
      <c r="F88" s="116"/>
    </row>
    <row r="89" spans="1:11" s="231" customFormat="1">
      <c r="A89" s="286" t="s">
        <v>219</v>
      </c>
      <c r="B89" s="290"/>
      <c r="D89" s="288"/>
      <c r="E89" s="291"/>
      <c r="F89" s="116"/>
    </row>
    <row r="90" spans="1:11" s="231" customFormat="1" ht="18" customHeight="1">
      <c r="A90" s="286" t="s">
        <v>218</v>
      </c>
      <c r="B90" s="290"/>
      <c r="D90" s="288"/>
      <c r="E90" s="291"/>
      <c r="F90" s="116"/>
    </row>
    <row r="91" spans="1:11" s="231" customFormat="1" ht="18" customHeight="1">
      <c r="A91" s="286" t="s">
        <v>217</v>
      </c>
      <c r="B91" s="290"/>
      <c r="D91" s="288"/>
      <c r="E91" s="290"/>
      <c r="F91" s="116"/>
    </row>
    <row r="92" spans="1:11" s="222" customFormat="1">
      <c r="A92" s="227" t="s">
        <v>185</v>
      </c>
      <c r="B92" s="232"/>
      <c r="C92" s="229"/>
      <c r="D92" s="230"/>
      <c r="E92" s="232"/>
      <c r="F92" s="116"/>
    </row>
    <row r="93" spans="1:11" s="116" customFormat="1">
      <c r="A93" s="114"/>
      <c r="B93" s="233"/>
      <c r="D93" s="124"/>
      <c r="E93" s="233"/>
    </row>
    <row r="94" spans="1:11" s="116" customFormat="1">
      <c r="A94" s="114"/>
      <c r="B94" s="233"/>
      <c r="D94" s="124"/>
      <c r="E94" s="233"/>
    </row>
    <row r="95" spans="1:11" s="116" customFormat="1">
      <c r="A95" s="114"/>
      <c r="B95" s="233"/>
      <c r="D95" s="124"/>
      <c r="E95" s="233"/>
    </row>
    <row r="96" spans="1:11" s="116" customFormat="1">
      <c r="A96" s="114"/>
      <c r="B96" s="233"/>
      <c r="D96" s="124"/>
      <c r="E96" s="233"/>
    </row>
    <row r="97" spans="1:5" s="116" customFormat="1">
      <c r="A97" s="114"/>
      <c r="B97" s="233"/>
      <c r="D97" s="124"/>
      <c r="E97" s="233"/>
    </row>
    <row r="98" spans="1:5" s="116" customFormat="1">
      <c r="A98" s="114"/>
      <c r="B98" s="233"/>
      <c r="D98" s="124"/>
      <c r="E98" s="233"/>
    </row>
    <row r="99" spans="1:5" s="116" customFormat="1">
      <c r="A99" s="114"/>
      <c r="B99" s="233"/>
      <c r="D99" s="124"/>
      <c r="E99" s="134"/>
    </row>
    <row r="100" spans="1:5" s="116" customFormat="1">
      <c r="A100" s="114"/>
      <c r="B100" s="234"/>
      <c r="D100" s="124"/>
      <c r="E100" s="234"/>
    </row>
    <row r="101" spans="1:5" s="116" customFormat="1">
      <c r="A101" s="114"/>
      <c r="B101" s="233"/>
      <c r="D101" s="124"/>
      <c r="E101" s="233"/>
    </row>
    <row r="102" spans="1:5" s="116" customFormat="1">
      <c r="A102" s="114"/>
      <c r="B102" s="233"/>
      <c r="D102" s="124"/>
      <c r="E102" s="233"/>
    </row>
    <row r="103" spans="1:5" s="116" customFormat="1">
      <c r="A103" s="114"/>
      <c r="B103" s="233"/>
      <c r="D103" s="124"/>
      <c r="E103" s="233"/>
    </row>
    <row r="104" spans="1:5" s="116" customFormat="1">
      <c r="A104" s="114"/>
      <c r="B104" s="233"/>
      <c r="D104" s="124"/>
      <c r="E104" s="233"/>
    </row>
    <row r="105" spans="1:5" s="116" customFormat="1">
      <c r="A105" s="114"/>
      <c r="B105" s="233"/>
      <c r="D105" s="124"/>
      <c r="E105" s="233"/>
    </row>
    <row r="106" spans="1:5" s="116" customFormat="1">
      <c r="A106" s="114"/>
      <c r="B106" s="233"/>
      <c r="D106" s="124"/>
      <c r="E106" s="233"/>
    </row>
    <row r="107" spans="1:5" s="116" customFormat="1">
      <c r="A107" s="114"/>
      <c r="B107" s="233"/>
      <c r="D107" s="124"/>
      <c r="E107" s="233"/>
    </row>
    <row r="108" spans="1:5" s="116" customFormat="1">
      <c r="A108" s="114"/>
      <c r="B108" s="233"/>
      <c r="D108" s="124"/>
      <c r="E108" s="233"/>
    </row>
    <row r="109" spans="1:5" s="116" customFormat="1">
      <c r="A109" s="114"/>
      <c r="B109" s="233"/>
      <c r="D109" s="124"/>
      <c r="E109" s="233"/>
    </row>
    <row r="110" spans="1:5" s="116" customFormat="1">
      <c r="A110" s="114"/>
      <c r="B110" s="233"/>
      <c r="D110" s="124"/>
      <c r="E110" s="233"/>
    </row>
    <row r="111" spans="1:5" s="116" customFormat="1">
      <c r="A111" s="114"/>
      <c r="B111" s="233"/>
      <c r="D111" s="124"/>
      <c r="E111" s="233"/>
    </row>
    <row r="112" spans="1:5" s="116" customFormat="1">
      <c r="A112" s="114"/>
      <c r="B112" s="233"/>
      <c r="D112" s="124"/>
      <c r="E112" s="233"/>
    </row>
    <row r="113" spans="1:5" s="116" customFormat="1">
      <c r="A113" s="114"/>
      <c r="B113" s="233"/>
      <c r="D113" s="124"/>
      <c r="E113" s="233"/>
    </row>
    <row r="114" spans="1:5" s="116" customFormat="1">
      <c r="A114" s="114"/>
      <c r="B114" s="233"/>
      <c r="D114" s="124"/>
      <c r="E114" s="233"/>
    </row>
    <row r="115" spans="1:5" s="116" customFormat="1">
      <c r="A115" s="114"/>
      <c r="B115" s="233"/>
      <c r="D115" s="124"/>
      <c r="E115" s="233"/>
    </row>
    <row r="116" spans="1:5" s="116" customFormat="1">
      <c r="A116" s="114"/>
      <c r="B116" s="233"/>
      <c r="D116" s="124"/>
      <c r="E116" s="233"/>
    </row>
    <row r="117" spans="1:5" s="116" customFormat="1">
      <c r="A117" s="114"/>
      <c r="B117" s="233"/>
      <c r="D117" s="124"/>
      <c r="E117" s="233"/>
    </row>
    <row r="118" spans="1:5" s="116" customFormat="1">
      <c r="A118" s="114"/>
      <c r="B118" s="233"/>
      <c r="D118" s="124"/>
      <c r="E118" s="233"/>
    </row>
    <row r="119" spans="1:5" s="116" customFormat="1">
      <c r="A119" s="114"/>
      <c r="B119" s="233"/>
      <c r="D119" s="124"/>
      <c r="E119" s="233"/>
    </row>
    <row r="120" spans="1:5" s="116" customFormat="1">
      <c r="A120" s="114"/>
      <c r="B120" s="233"/>
      <c r="D120" s="124"/>
      <c r="E120" s="233"/>
    </row>
    <row r="121" spans="1:5" s="116" customFormat="1">
      <c r="A121" s="114"/>
      <c r="B121" s="233"/>
      <c r="D121" s="124"/>
      <c r="E121" s="233"/>
    </row>
    <row r="122" spans="1:5" s="116" customFormat="1">
      <c r="A122" s="114"/>
      <c r="B122" s="233"/>
      <c r="D122" s="124"/>
      <c r="E122" s="233"/>
    </row>
    <row r="123" spans="1:5" s="116" customFormat="1">
      <c r="A123" s="114"/>
      <c r="B123" s="233"/>
      <c r="D123" s="124"/>
      <c r="E123" s="233"/>
    </row>
    <row r="124" spans="1:5" s="116" customFormat="1">
      <c r="A124" s="114"/>
      <c r="B124" s="233"/>
      <c r="D124" s="124"/>
      <c r="E124" s="233"/>
    </row>
    <row r="125" spans="1:5" s="116" customFormat="1">
      <c r="A125" s="114"/>
      <c r="B125" s="233"/>
      <c r="D125" s="124"/>
      <c r="E125" s="233"/>
    </row>
    <row r="126" spans="1:5" s="116" customFormat="1">
      <c r="A126" s="114"/>
      <c r="B126" s="233"/>
      <c r="D126" s="124"/>
      <c r="E126" s="233"/>
    </row>
    <row r="127" spans="1:5" s="116" customFormat="1">
      <c r="A127" s="114"/>
      <c r="B127" s="233"/>
      <c r="D127" s="124"/>
      <c r="E127" s="233"/>
    </row>
    <row r="128" spans="1:5" s="116" customFormat="1">
      <c r="A128" s="114"/>
      <c r="B128" s="233"/>
      <c r="D128" s="124"/>
      <c r="E128" s="233"/>
    </row>
    <row r="129" spans="1:5" s="116" customFormat="1">
      <c r="A129" s="114"/>
      <c r="B129" s="233"/>
      <c r="D129" s="124"/>
      <c r="E129" s="233"/>
    </row>
    <row r="130" spans="1:5" s="116" customFormat="1">
      <c r="A130" s="114"/>
      <c r="B130" s="233"/>
      <c r="D130" s="124"/>
      <c r="E130" s="233"/>
    </row>
    <row r="131" spans="1:5" s="116" customFormat="1">
      <c r="A131" s="114"/>
      <c r="B131" s="233"/>
      <c r="D131" s="124"/>
      <c r="E131" s="233"/>
    </row>
    <row r="132" spans="1:5" s="116" customFormat="1">
      <c r="A132" s="114"/>
      <c r="B132" s="233"/>
      <c r="D132" s="124"/>
      <c r="E132" s="233"/>
    </row>
    <row r="133" spans="1:5" s="116" customFormat="1">
      <c r="A133" s="114"/>
      <c r="B133" s="233"/>
      <c r="D133" s="124"/>
      <c r="E133" s="233"/>
    </row>
    <row r="134" spans="1:5" s="116" customFormat="1">
      <c r="A134" s="114"/>
      <c r="B134" s="233"/>
      <c r="D134" s="124"/>
      <c r="E134" s="233"/>
    </row>
    <row r="135" spans="1:5" s="116" customFormat="1">
      <c r="A135" s="114"/>
      <c r="B135" s="233"/>
      <c r="D135" s="124"/>
      <c r="E135" s="233"/>
    </row>
    <row r="136" spans="1:5" s="116" customFormat="1">
      <c r="A136" s="114"/>
      <c r="B136" s="233"/>
      <c r="D136" s="124"/>
      <c r="E136" s="233"/>
    </row>
    <row r="137" spans="1:5" s="116" customFormat="1">
      <c r="A137" s="114"/>
      <c r="B137" s="233"/>
      <c r="D137" s="124"/>
      <c r="E137" s="233"/>
    </row>
    <row r="138" spans="1:5" s="116" customFormat="1">
      <c r="A138" s="114"/>
      <c r="B138" s="233"/>
      <c r="D138" s="124"/>
      <c r="E138" s="233"/>
    </row>
    <row r="139" spans="1:5" s="116" customFormat="1">
      <c r="A139" s="114"/>
      <c r="B139" s="233"/>
      <c r="D139" s="124"/>
      <c r="E139" s="233"/>
    </row>
    <row r="140" spans="1:5" s="116" customFormat="1">
      <c r="A140" s="114"/>
      <c r="B140" s="233"/>
      <c r="D140" s="124"/>
      <c r="E140" s="233"/>
    </row>
    <row r="141" spans="1:5" s="116" customFormat="1">
      <c r="A141" s="114"/>
      <c r="B141" s="233"/>
      <c r="D141" s="124"/>
      <c r="E141" s="233"/>
    </row>
    <row r="142" spans="1:5" s="116" customFormat="1">
      <c r="A142" s="114"/>
      <c r="B142" s="233"/>
      <c r="D142" s="124"/>
      <c r="E142" s="233"/>
    </row>
    <row r="143" spans="1:5" s="116" customFormat="1">
      <c r="A143" s="114"/>
      <c r="B143" s="233"/>
      <c r="D143" s="124"/>
      <c r="E143" s="233"/>
    </row>
    <row r="144" spans="1:5" s="116" customFormat="1">
      <c r="A144" s="114"/>
      <c r="B144" s="233"/>
      <c r="D144" s="124"/>
      <c r="E144" s="233"/>
    </row>
    <row r="145" spans="1:5" s="116" customFormat="1">
      <c r="A145" s="114"/>
      <c r="B145" s="233"/>
      <c r="D145" s="124"/>
      <c r="E145" s="233"/>
    </row>
    <row r="146" spans="1:5" s="116" customFormat="1">
      <c r="A146" s="114"/>
      <c r="B146" s="233"/>
      <c r="D146" s="124"/>
      <c r="E146" s="233"/>
    </row>
    <row r="147" spans="1:5" s="116" customFormat="1">
      <c r="A147" s="114"/>
      <c r="B147" s="233"/>
      <c r="D147" s="124"/>
      <c r="E147" s="233"/>
    </row>
    <row r="148" spans="1:5" s="116" customFormat="1">
      <c r="A148" s="114"/>
      <c r="B148" s="233"/>
      <c r="D148" s="124"/>
      <c r="E148" s="233"/>
    </row>
    <row r="149" spans="1:5" s="116" customFormat="1">
      <c r="A149" s="114"/>
      <c r="B149" s="233"/>
      <c r="D149" s="124"/>
      <c r="E149" s="233"/>
    </row>
    <row r="150" spans="1:5" s="116" customFormat="1">
      <c r="A150" s="114"/>
      <c r="B150" s="233"/>
      <c r="D150" s="124"/>
      <c r="E150" s="233"/>
    </row>
    <row r="151" spans="1:5" s="116" customFormat="1">
      <c r="A151" s="114"/>
      <c r="B151" s="233"/>
      <c r="D151" s="124"/>
      <c r="E151" s="233"/>
    </row>
  </sheetData>
  <mergeCells count="9">
    <mergeCell ref="A44:B44"/>
    <mergeCell ref="C44:C45"/>
    <mergeCell ref="D44:D45"/>
    <mergeCell ref="A1:E1"/>
    <mergeCell ref="A4:E4"/>
    <mergeCell ref="A7:B7"/>
    <mergeCell ref="C7:C8"/>
    <mergeCell ref="D7:D8"/>
    <mergeCell ref="A43:E43"/>
  </mergeCells>
  <phoneticPr fontId="0" type="noConversion"/>
  <pageMargins left="0.51" right="0.16" top="0.46" bottom="0.21" header="0.12" footer="0.24"/>
  <pageSetup paperSize="9" scale="9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2</vt:i4>
      </vt:variant>
    </vt:vector>
  </HeadingPairs>
  <TitlesOfParts>
    <vt:vector size="10" baseType="lpstr">
      <vt:lpstr>มห1.ประกอบ</vt:lpstr>
      <vt:lpstr>ธกส</vt:lpstr>
      <vt:lpstr>มหประกอบงบ</vt:lpstr>
      <vt:lpstr>หมายเหตุ 2</vt:lpstr>
      <vt:lpstr>หมายเหตุ </vt:lpstr>
      <vt:lpstr>กระดาษทำการ</vt:lpstr>
      <vt:lpstr>งบทดลอง </vt:lpstr>
      <vt:lpstr>รับจ่ายเงินสด</vt:lpstr>
      <vt:lpstr>กระดาษทำการ!Print_Area</vt:lpstr>
      <vt:lpstr>รับจ่ายเงินสด!Print_Area</vt:lpstr>
    </vt:vector>
  </TitlesOfParts>
  <Company>Compaq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2002-01-01T12:22:16Z</cp:lastPrinted>
  <dcterms:created xsi:type="dcterms:W3CDTF">2004-11-17T03:08:17Z</dcterms:created>
  <dcterms:modified xsi:type="dcterms:W3CDTF">2002-01-01T12:25:40Z</dcterms:modified>
</cp:coreProperties>
</file>