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กระดาษทำการ!$A$1:$T$154</definedName>
    <definedName name="_xlnm.Print_Area" localSheetId="7">รับจ่ายเงินสด!$A$1:$N$93</definedName>
  </definedNames>
  <calcPr calcId="124519"/>
</workbook>
</file>

<file path=xl/calcChain.xml><?xml version="1.0" encoding="utf-8"?>
<calcChain xmlns="http://schemas.openxmlformats.org/spreadsheetml/2006/main">
  <c r="F24" i="24"/>
  <c r="F23"/>
  <c r="B9" i="22" l="1"/>
  <c r="D54" i="25"/>
  <c r="E34" i="2"/>
  <c r="B34"/>
  <c r="B7" i="23"/>
  <c r="C34" i="1" l="1"/>
  <c r="D34"/>
  <c r="D13" i="25" l="1"/>
  <c r="E65" i="2"/>
  <c r="C34" i="25"/>
  <c r="C28"/>
  <c r="D23"/>
  <c r="B79" i="2" l="1"/>
  <c r="B65" l="1"/>
  <c r="D34" i="25"/>
  <c r="D61"/>
  <c r="B10" i="21"/>
  <c r="A65" i="2" l="1"/>
  <c r="C54" i="25"/>
  <c r="D28"/>
  <c r="E18" i="2"/>
  <c r="E35" s="1"/>
  <c r="E79"/>
  <c r="C61" i="25"/>
  <c r="C57"/>
  <c r="C23"/>
  <c r="C13"/>
  <c r="B18" i="2"/>
  <c r="A18"/>
  <c r="D62" i="25" l="1"/>
  <c r="B80" i="2"/>
  <c r="E80"/>
  <c r="E84" s="1"/>
  <c r="C62" i="25"/>
  <c r="B35" i="2"/>
  <c r="B84" l="1"/>
</calcChain>
</file>

<file path=xl/sharedStrings.xml><?xml version="1.0" encoding="utf-8"?>
<sst xmlns="http://schemas.openxmlformats.org/spreadsheetml/2006/main" count="526" uniqueCount="298">
  <si>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</si>
  <si>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</si>
  <si>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</si>
  <si>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</si>
  <si>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</si>
  <si>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</si>
  <si>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</si>
  <si>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</si>
  <si>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</si>
  <si>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</si>
  <si>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</si>
  <si>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</si>
  <si>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</si>
  <si>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</si>
  <si>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</si>
  <si>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</si>
  <si>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</si>
  <si>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</si>
  <si>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</si>
  <si>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</si>
  <si>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</si>
  <si>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</si>
  <si>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</si>
  <si>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</si>
  <si>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</si>
  <si>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</si>
  <si>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</si>
  <si>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</si>
  <si>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</si>
  <si>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</si>
  <si>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</si>
  <si>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</si>
  <si>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</si>
  <si>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</si>
  <si>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</si>
  <si>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</si>
  <si>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</si>
  <si>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</si>
  <si>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</si>
  <si>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</si>
  <si>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</si>
  <si>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</si>
  <si>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</si>
  <si>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</si>
  <si>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</si>
  <si>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</si>
  <si>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</si>
  <si>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</si>
  <si>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</si>
  <si>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</si>
  <si>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</si>
  <si>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</si>
  <si>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</si>
  <si>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</si>
  <si>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</si>
  <si>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</si>
  <si>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</si>
  <si>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</si>
  <si>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</si>
  <si>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</si>
  <si>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</si>
  <si>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</si>
  <si>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</si>
  <si>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</si>
  <si>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</si>
  <si>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</si>
  <si>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</si>
  <si>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</si>
  <si>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</si>
  <si>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</si>
  <si>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</si>
  <si>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</si>
  <si>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</si>
  <si>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</si>
  <si>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</si>
  <si>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</si>
  <si>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</si>
  <si>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</si>
  <si>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</si>
  <si>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</si>
  <si>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</si>
  <si>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</si>
  <si>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</si>
  <si>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</si>
  <si>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</si>
  <si>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</si>
  <si>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</si>
  <si>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</si>
  <si>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</si>
  <si>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</si>
  <si>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</si>
  <si>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</si>
  <si>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</si>
  <si>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</si>
  <si>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</si>
  <si>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</si>
  <si>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</si>
  <si>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</si>
  <si>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</si>
  <si>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</si>
  <si>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</si>
  <si>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</si>
  <si>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</si>
  <si>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</si>
  <si>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</si>
  <si>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</si>
  <si>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</si>
  <si>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</si>
  <si>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</si>
  <si>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</si>
  <si>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</si>
  <si>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</si>
  <si>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</si>
  <si>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</si>
  <si>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</si>
  <si>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</si>
  <si>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</si>
  <si>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</si>
  <si>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</si>
  <si>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</si>
  <si>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</si>
  <si>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</si>
  <si>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</si>
  <si>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</si>
  <si>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</si>
  <si>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</si>
  <si>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</si>
  <si>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</si>
  <si>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</si>
  <si>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</si>
  <si>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</si>
  <si>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</si>
  <si>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</si>
  <si>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</si>
  <si>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</si>
  <si>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</si>
  <si>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</si>
  <si>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</si>
  <si>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</si>
  <si>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</si>
  <si>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</si>
  <si>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</si>
  <si>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</si>
  <si>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</si>
  <si>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</si>
  <si>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</si>
  <si>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</si>
  <si>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</si>
  <si>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</si>
  <si>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</si>
  <si>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</si>
  <si>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</si>
  <si>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</si>
  <si>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</si>
  <si>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</si>
  <si>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</si>
  <si>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</si>
  <si>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</si>
  <si>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</si>
  <si>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</si>
  <si>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</si>
  <si>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</si>
  <si>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</si>
  <si>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</si>
  <si>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</si>
  <si>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</si>
  <si>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</si>
  <si>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</si>
  <si>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</si>
  <si>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</si>
  <si>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</si>
  <si>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</si>
  <si>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</si>
  <si>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</si>
  <si>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</si>
  <si>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</si>
  <si>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</si>
  <si>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</si>
  <si>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</si>
  <si>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</si>
  <si>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</si>
  <si>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</si>
  <si>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</si>
  <si>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</si>
  <si>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</si>
  <si>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</si>
  <si>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</si>
  <si>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</si>
  <si>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</si>
  <si>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</si>
  <si>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</si>
  <si>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</si>
  <si>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</si>
  <si>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</si>
  <si>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</si>
  <si>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</si>
  <si>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</si>
  <si>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</si>
  <si>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>110900</t>
  </si>
  <si>
    <t xml:space="preserve"> -2 -</t>
  </si>
  <si>
    <t>320100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</si>
  <si>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</si>
  <si>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</si>
  <si>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</si>
  <si>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</si>
  <si>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</si>
  <si>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</si>
  <si>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</si>
  <si>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</si>
  <si>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</si>
  <si>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</si>
  <si>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</si>
  <si>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อุดหนุนเฉพาะกิจ - ผู้ดูแลเด็ก</t>
  </si>
  <si>
    <t>ส่วนลด 6%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</si>
  <si>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</si>
  <si>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</si>
  <si>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</si>
  <si>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</si>
  <si>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</si>
  <si>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</si>
  <si>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</si>
  <si>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</si>
  <si>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ประกันสัญญา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</si>
  <si>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</si>
  <si>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</si>
  <si>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</si>
  <si>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</si>
  <si>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</si>
  <si>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</si>
  <si>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</si>
  <si>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</si>
  <si>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</si>
  <si>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</si>
  <si>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</si>
  <si>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</si>
  <si>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</si>
  <si>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</si>
  <si>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</si>
  <si>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340400</t>
  </si>
  <si>
    <t>330800</t>
  </si>
  <si>
    <t>ลน.เงินยืมตามงบประมาณ</t>
  </si>
  <si>
    <t>อุดหนุนเฉพาะกิจ - โครงการปป.ถนนลาดยางฯ</t>
  </si>
  <si>
    <t>อุดหนุนเฉพาะกิจ  - โครงการปป.ถนนลาดยางฯ</t>
  </si>
  <si>
    <t>00213</t>
  </si>
  <si>
    <t>ค่าสาธารณูโภค (รับคืน)</t>
  </si>
  <si>
    <t>ค่าใช้สอย(รับคืน)</t>
  </si>
  <si>
    <t>เงินเดือน-ฝ่ายประจำ(รับคืน)</t>
  </si>
  <si>
    <t>โครงการถ่ายโอน/กิจการสาธารณะ</t>
  </si>
  <si>
    <t>ส่วนลด 6 %</t>
  </si>
  <si>
    <t>00262</t>
  </si>
  <si>
    <t>เงินฝาก ธ. กรุงไทย  ( ออมทรัพย์ )  715 - 0-10741 - 9</t>
  </si>
  <si>
    <t>เงินฝาก ธ. กรุงไทย  ( กระแส ) 715 - 6 - 03248 - 8</t>
  </si>
  <si>
    <t>ค่าครุภัณฑ์</t>
  </si>
  <si>
    <t>อุดหนุนเฉพาะกิจ - ยาเสพติด</t>
  </si>
  <si>
    <t>เงินศูนย์พัฒนาครอบครัว</t>
  </si>
  <si>
    <t>320200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</si>
  <si>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</si>
  <si>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22  พ.ค. 56</t>
  </si>
  <si>
    <t>6299112</t>
  </si>
  <si>
    <t xml:space="preserve">             ( นางสาวคุลิกา  คลับคล้าย )</t>
  </si>
  <si>
    <t xml:space="preserve">         ปลัดองค์การบริหารส่วนตำบลห้วยยาง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</si>
  <si>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</si>
  <si>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</si>
  <si>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</si>
  <si>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</si>
  <si>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อุดหนุนเฉพาะกิจ - ครุภัณฑ์คอมฯ</t>
  </si>
  <si>
    <t>อุดหนุนเฉพาะกิจ - ครุภัณฑ์</t>
  </si>
  <si>
    <t>00252</t>
  </si>
  <si>
    <t>340300</t>
  </si>
  <si>
    <t xml:space="preserve">  ค่าธรรมเนียมอื่น ๆ</t>
  </si>
  <si>
    <t>31  สิงหาคม  2556</t>
  </si>
  <si>
    <t xml:space="preserve">                                     ประจำเดือน  สิงหาคม 2556</t>
  </si>
  <si>
    <t xml:space="preserve">            หมายเหตุ 2     ประกอบงบทดลอง  เดือนสิงหาคม 2556</t>
  </si>
  <si>
    <t xml:space="preserve">            หมายเหตุ  2   ประกอบงบรับ - จ่าย  เดือนสิงหาคม 2556</t>
  </si>
  <si>
    <t>หมายเหตุ 2    ประกอบงบรับ - จ่ายเงินสด เดือนสิงหาคม 2556</t>
  </si>
  <si>
    <t>ประจำเดือน สิงหาคม 2556</t>
  </si>
  <si>
    <t>111000</t>
  </si>
  <si>
    <t>320400</t>
  </si>
  <si>
    <t xml:space="preserve">                          -</t>
  </si>
  <si>
    <t>ยอดเงินคงเหลือตามรายงานธนาคาร  ณ วันที่  31 สิงหาคม 2556</t>
  </si>
  <si>
    <t>31  ก.ค. 56</t>
  </si>
  <si>
    <t>8626739</t>
  </si>
  <si>
    <t>26  ส.ค. 56</t>
  </si>
  <si>
    <t>8626797</t>
  </si>
  <si>
    <t>8626798</t>
  </si>
  <si>
    <t>8626799</t>
  </si>
  <si>
    <t>8626802</t>
  </si>
  <si>
    <t>8626803</t>
  </si>
  <si>
    <t>30 ส.ค. 56</t>
  </si>
  <si>
    <t>8626805</t>
  </si>
  <si>
    <t>8626807</t>
  </si>
  <si>
    <t>8626808</t>
  </si>
  <si>
    <t>8626809</t>
  </si>
  <si>
    <t>8626812</t>
  </si>
  <si>
    <t>8626814</t>
  </si>
  <si>
    <t>8626817</t>
  </si>
  <si>
    <t>วันที่    31  สิงหาคม  2556</t>
  </si>
  <si>
    <t xml:space="preserve">              วันที่  31  สิงหาคม  2556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</si>
</sst>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2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name val="Angsana New"/>
      <family val="1"/>
    </font>
    <font>
      <sz val="16"/>
      <name val="Angsana New"/>
      <family val="1"/>
    </font>
    <font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59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7" xfId="0" applyFont="1" applyBorder="1" applyAlignment="1">
      <alignment horizontal="right"/>
    </xf>
    <xf numFmtId="188" fontId="3" fillId="0" borderId="0" xfId="1" applyNumberFormat="1" applyFont="1"/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20" xfId="1" applyFont="1" applyBorder="1" applyAlignment="1">
      <alignment horizontal="right"/>
    </xf>
    <xf numFmtId="187" fontId="3" fillId="0" borderId="15" xfId="1" applyFont="1" applyBorder="1"/>
    <xf numFmtId="187" fontId="3" fillId="0" borderId="15" xfId="1" applyFont="1" applyBorder="1" applyAlignment="1">
      <alignment horizontal="center"/>
    </xf>
    <xf numFmtId="187" fontId="3" fillId="0" borderId="11" xfId="1" applyFont="1" applyBorder="1" applyAlignment="1">
      <alignment horizontal="right"/>
    </xf>
    <xf numFmtId="187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187" fontId="3" fillId="0" borderId="18" xfId="1" applyNumberFormat="1" applyFont="1" applyBorder="1" applyAlignment="1">
      <alignment horizontal="right"/>
    </xf>
    <xf numFmtId="187" fontId="12" fillId="0" borderId="18" xfId="1" applyFont="1" applyBorder="1"/>
    <xf numFmtId="187" fontId="3" fillId="0" borderId="18" xfId="1" applyFont="1" applyBorder="1"/>
    <xf numFmtId="187" fontId="3" fillId="0" borderId="18" xfId="1" applyNumberFormat="1" applyFont="1" applyBorder="1"/>
    <xf numFmtId="49" fontId="3" fillId="0" borderId="18" xfId="0" applyNumberFormat="1" applyFont="1" applyBorder="1"/>
    <xf numFmtId="187" fontId="12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187" fontId="3" fillId="0" borderId="20" xfId="1" applyNumberFormat="1" applyFont="1" applyBorder="1"/>
    <xf numFmtId="187" fontId="3" fillId="0" borderId="20" xfId="1" applyFont="1" applyBorder="1"/>
    <xf numFmtId="187" fontId="3" fillId="0" borderId="20" xfId="1" applyNumberFormat="1" applyFont="1" applyBorder="1" applyAlignment="1">
      <alignment horizontal="right"/>
    </xf>
    <xf numFmtId="187" fontId="12" fillId="0" borderId="20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10" xfId="0" applyNumberFormat="1" applyFont="1" applyBorder="1"/>
    <xf numFmtId="187" fontId="16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10" xfId="0" applyNumberFormat="1" applyFont="1" applyBorder="1" applyAlignment="1">
      <alignment horizontal="left"/>
    </xf>
    <xf numFmtId="187" fontId="16" fillId="0" borderId="10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3" xfId="0" applyFont="1" applyBorder="1"/>
    <xf numFmtId="187" fontId="16" fillId="0" borderId="13" xfId="1" applyNumberFormat="1" applyFont="1" applyBorder="1" applyAlignment="1">
      <alignment horizontal="right"/>
    </xf>
    <xf numFmtId="187" fontId="15" fillId="0" borderId="13" xfId="1" applyFont="1" applyBorder="1" applyAlignment="1">
      <alignment horizontal="right"/>
    </xf>
    <xf numFmtId="187" fontId="16" fillId="0" borderId="13" xfId="1" applyFont="1" applyBorder="1" applyAlignment="1">
      <alignment horizontal="right"/>
    </xf>
    <xf numFmtId="187" fontId="16" fillId="0" borderId="13" xfId="1" applyFont="1" applyBorder="1"/>
    <xf numFmtId="49" fontId="16" fillId="0" borderId="13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10" xfId="0" applyFont="1" applyBorder="1"/>
    <xf numFmtId="187" fontId="16" fillId="0" borderId="10" xfId="1" applyNumberFormat="1" applyFont="1" applyBorder="1" applyAlignment="1">
      <alignment horizontal="right"/>
    </xf>
    <xf numFmtId="187" fontId="15" fillId="0" borderId="10" xfId="1" applyFont="1" applyBorder="1"/>
    <xf numFmtId="187" fontId="6" fillId="0" borderId="20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9" fillId="0" borderId="5" xfId="1" applyNumberFormat="1" applyFont="1" applyBorder="1" applyAlignment="1">
      <alignment horizontal="right"/>
    </xf>
    <xf numFmtId="187" fontId="6" fillId="0" borderId="13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187" fontId="7" fillId="0" borderId="18" xfId="1" applyFont="1" applyBorder="1" applyAlignment="1">
      <alignment horizontal="center"/>
    </xf>
    <xf numFmtId="187" fontId="10" fillId="0" borderId="18" xfId="1" applyFont="1" applyBorder="1" applyAlignment="1">
      <alignment horizontal="center"/>
    </xf>
    <xf numFmtId="187" fontId="6" fillId="0" borderId="18" xfId="1" applyFont="1" applyBorder="1" applyAlignment="1">
      <alignment horizontal="center"/>
    </xf>
    <xf numFmtId="187" fontId="9" fillId="0" borderId="13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3" xfId="1" applyNumberFormat="1" applyFont="1" applyBorder="1" applyAlignment="1">
      <alignment horizontal="right"/>
    </xf>
    <xf numFmtId="187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7" fontId="7" fillId="0" borderId="11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6" fillId="0" borderId="11" xfId="1" applyFont="1" applyBorder="1" applyAlignment="1">
      <alignment horizontal="center"/>
    </xf>
    <xf numFmtId="187" fontId="12" fillId="0" borderId="11" xfId="1" applyFont="1" applyBorder="1"/>
    <xf numFmtId="187" fontId="3" fillId="0" borderId="11" xfId="1" applyFont="1" applyBorder="1"/>
    <xf numFmtId="187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7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187" fontId="13" fillId="0" borderId="3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10" xfId="0" applyNumberFormat="1" applyFont="1" applyBorder="1" applyAlignment="1"/>
    <xf numFmtId="187" fontId="18" fillId="0" borderId="5" xfId="1" applyFont="1" applyBorder="1" applyAlignment="1">
      <alignment horizontal="right"/>
    </xf>
    <xf numFmtId="187" fontId="15" fillId="0" borderId="10" xfId="1" applyFont="1" applyBorder="1" applyAlignment="1">
      <alignment horizontal="center"/>
    </xf>
    <xf numFmtId="187" fontId="9" fillId="0" borderId="10" xfId="1" applyFont="1" applyBorder="1" applyAlignment="1">
      <alignment horizontal="center"/>
    </xf>
    <xf numFmtId="187" fontId="20" fillId="0" borderId="5" xfId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187" fontId="2" fillId="0" borderId="20" xfId="1" applyFont="1" applyBorder="1" applyAlignment="1">
      <alignment horizontal="center"/>
    </xf>
    <xf numFmtId="187" fontId="19" fillId="0" borderId="18" xfId="1" applyNumberFormat="1" applyFont="1" applyBorder="1" applyAlignment="1">
      <alignment horizontal="right"/>
    </xf>
    <xf numFmtId="187" fontId="20" fillId="0" borderId="13" xfId="1" applyNumberFormat="1" applyFont="1" applyBorder="1" applyAlignment="1">
      <alignment horizontal="right"/>
    </xf>
    <xf numFmtId="187" fontId="20" fillId="0" borderId="5" xfId="1" applyNumberFormat="1" applyFont="1" applyBorder="1" applyAlignment="1">
      <alignment horizontal="right"/>
    </xf>
    <xf numFmtId="187" fontId="9" fillId="0" borderId="10" xfId="1" applyFont="1" applyBorder="1"/>
    <xf numFmtId="187" fontId="20" fillId="0" borderId="10" xfId="1" applyNumberFormat="1" applyFont="1" applyBorder="1" applyAlignment="1">
      <alignment horizontal="right"/>
    </xf>
    <xf numFmtId="187" fontId="20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187" fontId="15" fillId="0" borderId="10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3" fillId="0" borderId="11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3" fillId="0" borderId="3" xfId="1" applyFont="1" applyBorder="1"/>
    <xf numFmtId="187" fontId="15" fillId="0" borderId="5" xfId="1" applyFont="1" applyBorder="1" applyAlignment="1">
      <alignment horizontal="right"/>
    </xf>
    <xf numFmtId="187" fontId="16" fillId="0" borderId="20" xfId="1" applyFont="1" applyBorder="1" applyAlignment="1">
      <alignment horizontal="right"/>
    </xf>
    <xf numFmtId="187" fontId="9" fillId="0" borderId="20" xfId="1" applyFont="1" applyBorder="1" applyAlignment="1">
      <alignment horizontal="right"/>
    </xf>
    <xf numFmtId="187" fontId="15" fillId="0" borderId="20" xfId="1" applyFont="1" applyBorder="1" applyAlignment="1">
      <alignment horizontal="right"/>
    </xf>
    <xf numFmtId="187" fontId="14" fillId="0" borderId="20" xfId="1" applyFont="1" applyBorder="1" applyAlignment="1">
      <alignment horizontal="right"/>
    </xf>
    <xf numFmtId="187" fontId="11" fillId="0" borderId="20" xfId="1" applyFont="1" applyBorder="1" applyAlignment="1">
      <alignment horizontal="right"/>
    </xf>
    <xf numFmtId="187" fontId="16" fillId="0" borderId="20" xfId="1" applyFont="1" applyBorder="1" applyAlignment="1">
      <alignment horizontal="center"/>
    </xf>
    <xf numFmtId="187" fontId="20" fillId="0" borderId="20" xfId="1" applyFont="1" applyBorder="1" applyAlignment="1">
      <alignment horizontal="right"/>
    </xf>
    <xf numFmtId="187" fontId="18" fillId="0" borderId="20" xfId="1" applyFont="1" applyBorder="1" applyAlignment="1">
      <alignment horizontal="right"/>
    </xf>
    <xf numFmtId="187" fontId="12" fillId="0" borderId="20" xfId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18" fillId="0" borderId="10" xfId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49" fontId="7" fillId="0" borderId="20" xfId="0" applyNumberFormat="1" applyFont="1" applyBorder="1"/>
    <xf numFmtId="0" fontId="3" fillId="0" borderId="38" xfId="0" applyFont="1" applyBorder="1" applyAlignment="1">
      <alignment horizontal="left"/>
    </xf>
    <xf numFmtId="188" fontId="3" fillId="0" borderId="38" xfId="1" applyNumberFormat="1" applyFont="1" applyBorder="1"/>
    <xf numFmtId="3" fontId="3" fillId="0" borderId="38" xfId="0" applyNumberFormat="1" applyFont="1" applyBorder="1"/>
    <xf numFmtId="0" fontId="3" fillId="0" borderId="38" xfId="0" applyFont="1" applyBorder="1"/>
    <xf numFmtId="0" fontId="22" fillId="0" borderId="0" xfId="0" applyFont="1"/>
    <xf numFmtId="0" fontId="21" fillId="0" borderId="1" xfId="0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87" fontId="21" fillId="0" borderId="10" xfId="1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187" fontId="22" fillId="0" borderId="3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9" xfId="0" applyFont="1" applyBorder="1" applyAlignment="1">
      <alignment horizontal="left"/>
    </xf>
    <xf numFmtId="49" fontId="22" fillId="0" borderId="9" xfId="0" applyNumberFormat="1" applyFont="1" applyBorder="1" applyAlignment="1">
      <alignment horizontal="center"/>
    </xf>
    <xf numFmtId="187" fontId="22" fillId="0" borderId="9" xfId="1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11" xfId="0" applyFont="1" applyBorder="1"/>
    <xf numFmtId="49" fontId="22" fillId="0" borderId="3" xfId="0" applyNumberFormat="1" applyFont="1" applyBorder="1" applyAlignment="1">
      <alignment horizontal="center"/>
    </xf>
    <xf numFmtId="187" fontId="21" fillId="0" borderId="5" xfId="1" applyNumberFormat="1" applyFont="1" applyBorder="1" applyAlignment="1">
      <alignment horizontal="right"/>
    </xf>
    <xf numFmtId="3" fontId="21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center"/>
    </xf>
    <xf numFmtId="187" fontId="22" fillId="0" borderId="0" xfId="1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87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20" xfId="0" applyFont="1" applyBorder="1" applyAlignment="1">
      <alignment horizontal="center"/>
    </xf>
    <xf numFmtId="187" fontId="22" fillId="0" borderId="20" xfId="1" applyNumberFormat="1" applyFont="1" applyBorder="1" applyAlignment="1">
      <alignment horizontal="right"/>
    </xf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2" fillId="0" borderId="9" xfId="0" applyFont="1" applyBorder="1"/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22" fillId="0" borderId="3" xfId="0" applyNumberFormat="1" applyFont="1" applyBorder="1"/>
    <xf numFmtId="187" fontId="22" fillId="0" borderId="3" xfId="1" applyNumberFormat="1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87" fontId="21" fillId="0" borderId="25" xfId="1" applyNumberFormat="1" applyFont="1" applyBorder="1"/>
    <xf numFmtId="187" fontId="21" fillId="0" borderId="25" xfId="1" applyNumberFormat="1" applyFont="1" applyBorder="1" applyAlignment="1"/>
    <xf numFmtId="187" fontId="22" fillId="0" borderId="0" xfId="0" applyNumberFormat="1" applyFont="1"/>
    <xf numFmtId="49" fontId="21" fillId="0" borderId="9" xfId="0" applyNumberFormat="1" applyFont="1" applyBorder="1" applyAlignment="1">
      <alignment horizontal="center"/>
    </xf>
    <xf numFmtId="187" fontId="21" fillId="0" borderId="26" xfId="1" applyNumberFormat="1" applyFont="1" applyBorder="1"/>
    <xf numFmtId="187" fontId="21" fillId="0" borderId="0" xfId="1" applyNumberFormat="1" applyFont="1" applyBorder="1" applyAlignment="1"/>
    <xf numFmtId="187" fontId="22" fillId="0" borderId="11" xfId="1" applyNumberFormat="1" applyFont="1" applyBorder="1" applyAlignment="1">
      <alignment horizontal="right"/>
    </xf>
    <xf numFmtId="187" fontId="22" fillId="0" borderId="27" xfId="1" applyNumberFormat="1" applyFont="1" applyBorder="1" applyAlignment="1">
      <alignment horizontal="right"/>
    </xf>
    <xf numFmtId="187" fontId="21" fillId="0" borderId="25" xfId="1" applyNumberFormat="1" applyFont="1" applyBorder="1" applyAlignment="1">
      <alignment horizontal="right"/>
    </xf>
    <xf numFmtId="49" fontId="21" fillId="0" borderId="9" xfId="0" applyNumberFormat="1" applyFont="1" applyBorder="1"/>
    <xf numFmtId="187" fontId="22" fillId="0" borderId="26" xfId="1" applyNumberFormat="1" applyFont="1" applyBorder="1"/>
    <xf numFmtId="0" fontId="22" fillId="0" borderId="3" xfId="0" applyFont="1" applyFill="1" applyBorder="1"/>
    <xf numFmtId="187" fontId="22" fillId="0" borderId="9" xfId="1" applyNumberFormat="1" applyFont="1" applyBorder="1"/>
    <xf numFmtId="187" fontId="22" fillId="0" borderId="9" xfId="1" applyNumberFormat="1" applyFont="1" applyBorder="1" applyAlignment="1">
      <alignment horizontal="center"/>
    </xf>
    <xf numFmtId="0" fontId="21" fillId="0" borderId="3" xfId="0" applyFont="1" applyBorder="1"/>
    <xf numFmtId="0" fontId="21" fillId="0" borderId="11" xfId="0" applyFont="1" applyBorder="1" applyAlignment="1">
      <alignment horizontal="center"/>
    </xf>
    <xf numFmtId="187" fontId="22" fillId="0" borderId="3" xfId="1" applyFont="1" applyBorder="1" applyAlignment="1">
      <alignment horizontal="right"/>
    </xf>
    <xf numFmtId="187" fontId="22" fillId="0" borderId="0" xfId="1" applyFont="1" applyBorder="1" applyAlignment="1">
      <alignment horizontal="right"/>
    </xf>
    <xf numFmtId="0" fontId="22" fillId="0" borderId="8" xfId="0" applyFont="1" applyBorder="1"/>
    <xf numFmtId="0" fontId="22" fillId="0" borderId="16" xfId="0" applyFont="1" applyBorder="1"/>
    <xf numFmtId="49" fontId="22" fillId="0" borderId="8" xfId="0" applyNumberFormat="1" applyFont="1" applyBorder="1"/>
    <xf numFmtId="0" fontId="22" fillId="0" borderId="8" xfId="0" applyFont="1" applyFill="1" applyBorder="1"/>
    <xf numFmtId="0" fontId="21" fillId="0" borderId="3" xfId="0" applyFont="1" applyFill="1" applyBorder="1" applyAlignment="1">
      <alignment horizontal="center"/>
    </xf>
    <xf numFmtId="187" fontId="22" fillId="0" borderId="11" xfId="1" applyFont="1" applyBorder="1" applyAlignment="1">
      <alignment horizontal="right"/>
    </xf>
    <xf numFmtId="187" fontId="22" fillId="0" borderId="27" xfId="1" applyFont="1" applyBorder="1" applyAlignment="1">
      <alignment horizontal="right"/>
    </xf>
    <xf numFmtId="49" fontId="21" fillId="0" borderId="8" xfId="0" applyNumberFormat="1" applyFont="1" applyBorder="1" applyAlignment="1">
      <alignment horizontal="center"/>
    </xf>
    <xf numFmtId="49" fontId="24" fillId="0" borderId="8" xfId="0" applyNumberFormat="1" applyFont="1" applyBorder="1"/>
    <xf numFmtId="187" fontId="22" fillId="0" borderId="9" xfId="1" applyFont="1" applyBorder="1"/>
    <xf numFmtId="187" fontId="22" fillId="0" borderId="9" xfId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187" fontId="21" fillId="0" borderId="25" xfId="1" applyFont="1" applyBorder="1" applyAlignment="1">
      <alignment horizontal="right"/>
    </xf>
    <xf numFmtId="0" fontId="21" fillId="0" borderId="17" xfId="0" applyFont="1" applyBorder="1"/>
    <xf numFmtId="0" fontId="21" fillId="0" borderId="9" xfId="0" applyFont="1" applyBorder="1" applyAlignment="1">
      <alignment horizontal="center"/>
    </xf>
    <xf numFmtId="187" fontId="21" fillId="0" borderId="26" xfId="1" applyFont="1" applyBorder="1"/>
    <xf numFmtId="49" fontId="21" fillId="0" borderId="17" xfId="0" applyNumberFormat="1" applyFont="1" applyBorder="1"/>
    <xf numFmtId="0" fontId="25" fillId="0" borderId="8" xfId="0" applyFont="1" applyBorder="1"/>
    <xf numFmtId="187" fontId="21" fillId="0" borderId="36" xfId="1" applyNumberFormat="1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" fontId="21" fillId="0" borderId="0" xfId="0" applyNumberFormat="1" applyFont="1" applyAlignment="1">
      <alignment horizontal="left"/>
    </xf>
    <xf numFmtId="4" fontId="22" fillId="0" borderId="0" xfId="0" applyNumberFormat="1" applyFont="1"/>
    <xf numFmtId="4" fontId="22" fillId="0" borderId="6" xfId="0" applyNumberFormat="1" applyFont="1" applyBorder="1" applyAlignment="1">
      <alignment horizontal="right"/>
    </xf>
    <xf numFmtId="4" fontId="22" fillId="0" borderId="32" xfId="0" applyNumberFormat="1" applyFont="1" applyBorder="1"/>
    <xf numFmtId="4" fontId="22" fillId="0" borderId="0" xfId="0" applyNumberFormat="1" applyFont="1" applyAlignment="1">
      <alignment horizontal="right"/>
    </xf>
    <xf numFmtId="4" fontId="21" fillId="0" borderId="6" xfId="0" applyNumberFormat="1" applyFont="1" applyBorder="1"/>
    <xf numFmtId="3" fontId="21" fillId="0" borderId="0" xfId="0" applyNumberFormat="1" applyFont="1" applyAlignment="1">
      <alignment horizontal="left"/>
    </xf>
    <xf numFmtId="187" fontId="21" fillId="0" borderId="0" xfId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87" fontId="22" fillId="0" borderId="0" xfId="1" applyNumberFormat="1" applyFont="1"/>
    <xf numFmtId="187" fontId="21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87" fontId="21" fillId="0" borderId="1" xfId="1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right"/>
    </xf>
    <xf numFmtId="187" fontId="22" fillId="0" borderId="2" xfId="1" applyNumberFormat="1" applyFont="1" applyBorder="1" applyAlignment="1">
      <alignment horizontal="right"/>
    </xf>
    <xf numFmtId="0" fontId="22" fillId="0" borderId="2" xfId="0" applyFont="1" applyBorder="1"/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right"/>
    </xf>
    <xf numFmtId="0" fontId="24" fillId="0" borderId="3" xfId="0" applyFont="1" applyBorder="1"/>
    <xf numFmtId="189" fontId="22" fillId="0" borderId="3" xfId="1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189" fontId="21" fillId="0" borderId="5" xfId="1" applyNumberFormat="1" applyFont="1" applyBorder="1" applyAlignment="1">
      <alignment horizontal="right"/>
    </xf>
    <xf numFmtId="187" fontId="21" fillId="0" borderId="24" xfId="1" applyNumberFormat="1" applyFont="1" applyBorder="1" applyAlignment="1">
      <alignment horizontal="right"/>
    </xf>
    <xf numFmtId="187" fontId="22" fillId="0" borderId="8" xfId="1" applyNumberFormat="1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87" fontId="22" fillId="0" borderId="10" xfId="1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/>
    <xf numFmtId="187" fontId="23" fillId="0" borderId="0" xfId="1" applyNumberFormat="1" applyFont="1" applyBorder="1"/>
    <xf numFmtId="0" fontId="28" fillId="0" borderId="0" xfId="0" applyFont="1" applyBorder="1"/>
    <xf numFmtId="49" fontId="28" fillId="0" borderId="0" xfId="0" applyNumberFormat="1" applyFont="1" applyBorder="1" applyAlignment="1">
      <alignment horizontal="center"/>
    </xf>
    <xf numFmtId="0" fontId="25" fillId="0" borderId="0" xfId="0" applyFont="1" applyBorder="1"/>
    <xf numFmtId="187" fontId="28" fillId="0" borderId="0" xfId="1" applyNumberFormat="1" applyFont="1" applyBorder="1"/>
    <xf numFmtId="187" fontId="22" fillId="0" borderId="0" xfId="1" applyNumberFormat="1" applyFont="1" applyBorder="1"/>
    <xf numFmtId="187" fontId="21" fillId="0" borderId="0" xfId="1" applyNumberFormat="1" applyFont="1" applyBorder="1"/>
    <xf numFmtId="0" fontId="25" fillId="0" borderId="3" xfId="0" applyFont="1" applyBorder="1"/>
    <xf numFmtId="187" fontId="29" fillId="0" borderId="18" xfId="1" applyFont="1" applyBorder="1" applyAlignment="1">
      <alignment horizontal="center"/>
    </xf>
    <xf numFmtId="187" fontId="17" fillId="0" borderId="10" xfId="1" applyFont="1" applyBorder="1" applyAlignment="1">
      <alignment horizontal="center"/>
    </xf>
    <xf numFmtId="187" fontId="17" fillId="0" borderId="5" xfId="1" applyFont="1" applyBorder="1" applyAlignment="1">
      <alignment horizontal="center"/>
    </xf>
    <xf numFmtId="187" fontId="16" fillId="0" borderId="11" xfId="1" applyFont="1" applyBorder="1" applyAlignment="1">
      <alignment horizontal="right"/>
    </xf>
    <xf numFmtId="187" fontId="9" fillId="0" borderId="11" xfId="1" applyFont="1" applyBorder="1" applyAlignment="1">
      <alignment horizontal="right"/>
    </xf>
    <xf numFmtId="187" fontId="14" fillId="0" borderId="11" xfId="1" applyFont="1" applyBorder="1" applyAlignment="1">
      <alignment horizontal="right"/>
    </xf>
    <xf numFmtId="187" fontId="16" fillId="0" borderId="11" xfId="1" applyFont="1" applyBorder="1" applyAlignment="1">
      <alignment horizontal="center"/>
    </xf>
    <xf numFmtId="187" fontId="20" fillId="0" borderId="11" xfId="1" applyFont="1" applyBorder="1" applyAlignment="1">
      <alignment horizontal="right"/>
    </xf>
    <xf numFmtId="187" fontId="18" fillId="0" borderId="11" xfId="1" applyFont="1" applyBorder="1" applyAlignment="1">
      <alignment horizontal="right"/>
    </xf>
    <xf numFmtId="187" fontId="12" fillId="0" borderId="11" xfId="1" applyFont="1" applyBorder="1" applyAlignment="1">
      <alignment horizontal="right"/>
    </xf>
    <xf numFmtId="187" fontId="10" fillId="0" borderId="11" xfId="1" applyFont="1" applyBorder="1" applyAlignment="1">
      <alignment horizontal="right"/>
    </xf>
    <xf numFmtId="188" fontId="16" fillId="0" borderId="10" xfId="1" applyNumberFormat="1" applyFont="1" applyBorder="1"/>
    <xf numFmtId="188" fontId="16" fillId="0" borderId="5" xfId="1" applyNumberFormat="1" applyFont="1" applyBorder="1"/>
    <xf numFmtId="4" fontId="16" fillId="0" borderId="5" xfId="0" applyNumberFormat="1" applyFont="1" applyBorder="1"/>
    <xf numFmtId="187" fontId="17" fillId="0" borderId="5" xfId="1" applyNumberFormat="1" applyFont="1" applyBorder="1"/>
    <xf numFmtId="3" fontId="16" fillId="0" borderId="5" xfId="0" applyNumberFormat="1" applyFont="1" applyBorder="1"/>
    <xf numFmtId="4" fontId="16" fillId="0" borderId="10" xfId="0" applyNumberFormat="1" applyFont="1" applyBorder="1" applyAlignment="1">
      <alignment horizontal="right"/>
    </xf>
    <xf numFmtId="187" fontId="9" fillId="0" borderId="10" xfId="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1" applyNumberFormat="1" applyFont="1" applyBorder="1" applyAlignment="1">
      <alignment horizontal="right"/>
    </xf>
    <xf numFmtId="187" fontId="9" fillId="0" borderId="5" xfId="1" applyNumberFormat="1" applyFont="1" applyBorder="1"/>
    <xf numFmtId="0" fontId="22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22" fillId="0" borderId="39" xfId="0" applyFont="1" applyBorder="1"/>
    <xf numFmtId="49" fontId="21" fillId="0" borderId="40" xfId="0" applyNumberFormat="1" applyFont="1" applyBorder="1" applyAlignment="1">
      <alignment horizontal="center"/>
    </xf>
    <xf numFmtId="4" fontId="21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187" fontId="3" fillId="0" borderId="11" xfId="1" applyFont="1" applyBorder="1" applyAlignment="1">
      <alignment horizontal="center"/>
    </xf>
    <xf numFmtId="187" fontId="13" fillId="0" borderId="11" xfId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187" fontId="19" fillId="0" borderId="11" xfId="1" applyNumberFormat="1" applyFont="1" applyBorder="1" applyAlignment="1">
      <alignment horizontal="right"/>
    </xf>
    <xf numFmtId="187" fontId="30" fillId="0" borderId="11" xfId="1" applyFont="1" applyBorder="1" applyAlignment="1">
      <alignment horizontal="right"/>
    </xf>
    <xf numFmtId="49" fontId="22" fillId="0" borderId="0" xfId="0" applyNumberFormat="1" applyFont="1"/>
    <xf numFmtId="187" fontId="22" fillId="0" borderId="0" xfId="1" applyFont="1"/>
    <xf numFmtId="0" fontId="22" fillId="0" borderId="0" xfId="0" applyFont="1" applyAlignment="1"/>
    <xf numFmtId="0" fontId="22" fillId="0" borderId="0" xfId="0" applyFont="1" applyBorder="1" applyAlignment="1">
      <alignment horizontal="left"/>
    </xf>
    <xf numFmtId="0" fontId="22" fillId="0" borderId="4" xfId="0" applyFont="1" applyBorder="1"/>
    <xf numFmtId="0" fontId="22" fillId="0" borderId="29" xfId="0" applyFont="1" applyBorder="1"/>
    <xf numFmtId="0" fontId="22" fillId="0" borderId="1" xfId="0" applyFont="1" applyBorder="1"/>
    <xf numFmtId="0" fontId="31" fillId="0" borderId="0" xfId="0" applyFont="1"/>
    <xf numFmtId="49" fontId="22" fillId="0" borderId="4" xfId="0" applyNumberFormat="1" applyFont="1" applyBorder="1" applyAlignment="1">
      <alignment horizontal="center"/>
    </xf>
    <xf numFmtId="187" fontId="22" fillId="0" borderId="0" xfId="1" applyFont="1" applyBorder="1"/>
    <xf numFmtId="4" fontId="22" fillId="0" borderId="0" xfId="0" applyNumberFormat="1" applyFont="1" applyBorder="1"/>
    <xf numFmtId="187" fontId="22" fillId="0" borderId="6" xfId="1" applyFont="1" applyBorder="1"/>
    <xf numFmtId="0" fontId="21" fillId="0" borderId="4" xfId="0" applyFont="1" applyBorder="1"/>
    <xf numFmtId="0" fontId="22" fillId="0" borderId="0" xfId="0" applyFont="1" applyBorder="1" applyAlignment="1">
      <alignment horizontal="center"/>
    </xf>
    <xf numFmtId="187" fontId="21" fillId="0" borderId="36" xfId="1" applyFont="1" applyBorder="1" applyAlignment="1">
      <alignment horizontal="right"/>
    </xf>
    <xf numFmtId="187" fontId="21" fillId="0" borderId="37" xfId="1" applyNumberFormat="1" applyFont="1" applyBorder="1" applyAlignment="1">
      <alignment horizontal="right"/>
    </xf>
    <xf numFmtId="187" fontId="21" fillId="0" borderId="37" xfId="1" applyNumberFormat="1" applyFont="1" applyBorder="1"/>
    <xf numFmtId="187" fontId="22" fillId="0" borderId="3" xfId="1" applyFont="1" applyBorder="1" applyAlignment="1">
      <alignment horizontal="right" vertical="center"/>
    </xf>
    <xf numFmtId="187" fontId="21" fillId="0" borderId="19" xfId="1" applyNumberFormat="1" applyFont="1" applyBorder="1" applyAlignment="1">
      <alignment horizontal="center"/>
    </xf>
    <xf numFmtId="3" fontId="22" fillId="0" borderId="2" xfId="0" applyNumberFormat="1" applyFont="1" applyBorder="1"/>
    <xf numFmtId="187" fontId="22" fillId="0" borderId="2" xfId="1" applyNumberFormat="1" applyFont="1" applyBorder="1"/>
    <xf numFmtId="0" fontId="24" fillId="0" borderId="2" xfId="0" applyFont="1" applyBorder="1"/>
    <xf numFmtId="187" fontId="22" fillId="0" borderId="3" xfId="1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187" fontId="22" fillId="0" borderId="11" xfId="1" applyFont="1" applyBorder="1" applyAlignment="1">
      <alignment horizontal="right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187" fontId="22" fillId="0" borderId="11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vertical="center"/>
    </xf>
    <xf numFmtId="187" fontId="22" fillId="0" borderId="9" xfId="1" applyNumberFormat="1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87" fontId="22" fillId="0" borderId="9" xfId="1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187" fontId="22" fillId="0" borderId="3" xfId="1" applyNumberFormat="1" applyFont="1" applyBorder="1" applyAlignment="1">
      <alignment vertical="center"/>
    </xf>
    <xf numFmtId="187" fontId="22" fillId="0" borderId="13" xfId="1" applyNumberFormat="1" applyFont="1" applyBorder="1" applyAlignment="1">
      <alignment vertical="center"/>
    </xf>
    <xf numFmtId="187" fontId="22" fillId="0" borderId="18" xfId="1" applyNumberFormat="1" applyFont="1" applyBorder="1" applyAlignment="1">
      <alignment horizontal="right" vertical="center"/>
    </xf>
    <xf numFmtId="187" fontId="21" fillId="0" borderId="10" xfId="1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7" fontId="22" fillId="0" borderId="11" xfId="1" applyNumberFormat="1" applyFont="1" applyBorder="1" applyAlignment="1">
      <alignment vertical="center"/>
    </xf>
    <xf numFmtId="187" fontId="22" fillId="0" borderId="3" xfId="1" applyNumberFormat="1" applyFont="1" applyBorder="1" applyAlignment="1">
      <alignment horizontal="center" vertical="center"/>
    </xf>
    <xf numFmtId="3" fontId="25" fillId="0" borderId="0" xfId="0" applyNumberFormat="1" applyFont="1" applyBorder="1"/>
    <xf numFmtId="187" fontId="26" fillId="0" borderId="0" xfId="1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5" fillId="0" borderId="0" xfId="1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28" fillId="0" borderId="3" xfId="0" applyFont="1" applyBorder="1"/>
    <xf numFmtId="187" fontId="6" fillId="0" borderId="10" xfId="1" applyFont="1" applyBorder="1" applyAlignment="1">
      <alignment horizontal="right"/>
    </xf>
    <xf numFmtId="187" fontId="11" fillId="0" borderId="20" xfId="1" applyNumberFormat="1" applyFont="1" applyBorder="1" applyAlignment="1">
      <alignment horizontal="right"/>
    </xf>
    <xf numFmtId="187" fontId="16" fillId="0" borderId="20" xfId="1" applyNumberFormat="1" applyFont="1" applyBorder="1"/>
    <xf numFmtId="187" fontId="16" fillId="0" borderId="20" xfId="1" applyFont="1" applyBorder="1"/>
    <xf numFmtId="187" fontId="9" fillId="0" borderId="20" xfId="1" applyFont="1" applyBorder="1"/>
    <xf numFmtId="187" fontId="15" fillId="0" borderId="20" xfId="1" applyFont="1" applyBorder="1"/>
    <xf numFmtId="187" fontId="9" fillId="0" borderId="20" xfId="1" applyNumberFormat="1" applyFont="1" applyBorder="1" applyAlignment="1">
      <alignment horizontal="right"/>
    </xf>
    <xf numFmtId="49" fontId="16" fillId="0" borderId="20" xfId="0" applyNumberFormat="1" applyFont="1" applyBorder="1"/>
    <xf numFmtId="187" fontId="11" fillId="0" borderId="10" xfId="1" applyNumberFormat="1" applyFont="1" applyBorder="1" applyAlignment="1">
      <alignment horizontal="right"/>
    </xf>
    <xf numFmtId="187" fontId="16" fillId="0" borderId="10" xfId="1" applyNumberFormat="1" applyFont="1" applyBorder="1"/>
    <xf numFmtId="187" fontId="16" fillId="0" borderId="18" xfId="1" applyNumberFormat="1" applyFont="1" applyBorder="1"/>
    <xf numFmtId="187" fontId="16" fillId="0" borderId="18" xfId="1" applyFont="1" applyBorder="1"/>
    <xf numFmtId="187" fontId="9" fillId="0" borderId="18" xfId="1" applyFont="1" applyBorder="1"/>
    <xf numFmtId="187" fontId="15" fillId="0" borderId="18" xfId="1" applyFont="1" applyBorder="1"/>
    <xf numFmtId="49" fontId="16" fillId="0" borderId="18" xfId="0" applyNumberFormat="1" applyFont="1" applyBorder="1"/>
    <xf numFmtId="187" fontId="30" fillId="0" borderId="18" xfId="1" applyNumberFormat="1" applyFont="1" applyBorder="1" applyAlignment="1">
      <alignment horizontal="right"/>
    </xf>
    <xf numFmtId="187" fontId="15" fillId="0" borderId="20" xfId="1" applyNumberFormat="1" applyFont="1" applyBorder="1" applyAlignment="1">
      <alignment horizontal="right"/>
    </xf>
    <xf numFmtId="187" fontId="10" fillId="0" borderId="18" xfId="1" applyNumberFormat="1" applyFont="1" applyBorder="1" applyAlignment="1">
      <alignment horizontal="right"/>
    </xf>
    <xf numFmtId="187" fontId="14" fillId="0" borderId="5" xfId="1" applyFont="1" applyBorder="1"/>
    <xf numFmtId="187" fontId="20" fillId="0" borderId="5" xfId="1" applyFont="1" applyBorder="1"/>
    <xf numFmtId="187" fontId="5" fillId="0" borderId="3" xfId="1" applyFont="1" applyBorder="1" applyAlignment="1">
      <alignment horizontal="right"/>
    </xf>
    <xf numFmtId="187" fontId="4" fillId="0" borderId="10" xfId="1" applyFont="1" applyBorder="1" applyAlignment="1">
      <alignment horizontal="right"/>
    </xf>
    <xf numFmtId="187" fontId="30" fillId="0" borderId="11" xfId="1" applyFont="1" applyBorder="1" applyAlignment="1">
      <alignment horizontal="center"/>
    </xf>
    <xf numFmtId="187" fontId="30" fillId="0" borderId="18" xfId="1" applyFont="1" applyBorder="1" applyAlignment="1">
      <alignment horizontal="right"/>
    </xf>
    <xf numFmtId="187" fontId="4" fillId="0" borderId="20" xfId="1" applyFont="1" applyBorder="1" applyAlignment="1">
      <alignment horizontal="center"/>
    </xf>
    <xf numFmtId="187" fontId="17" fillId="0" borderId="5" xfId="1" applyFont="1" applyBorder="1" applyAlignment="1">
      <alignment horizontal="right"/>
    </xf>
    <xf numFmtId="187" fontId="8" fillId="0" borderId="18" xfId="1" applyNumberFormat="1" applyFont="1" applyBorder="1" applyAlignment="1">
      <alignment horizontal="right"/>
    </xf>
    <xf numFmtId="187" fontId="10" fillId="0" borderId="18" xfId="1" applyFont="1" applyBorder="1" applyAlignment="1">
      <alignment horizontal="right"/>
    </xf>
    <xf numFmtId="187" fontId="15" fillId="0" borderId="20" xfId="1" applyFont="1" applyBorder="1" applyAlignment="1">
      <alignment horizontal="center"/>
    </xf>
    <xf numFmtId="187" fontId="3" fillId="0" borderId="20" xfId="1" applyFont="1" applyBorder="1" applyAlignment="1">
      <alignment horizontal="center"/>
    </xf>
    <xf numFmtId="187" fontId="13" fillId="0" borderId="20" xfId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187" fontId="5" fillId="0" borderId="20" xfId="1" applyFont="1" applyBorder="1" applyAlignment="1">
      <alignment horizontal="right"/>
    </xf>
    <xf numFmtId="187" fontId="15" fillId="0" borderId="10" xfId="1" applyFont="1" applyBorder="1" applyAlignment="1">
      <alignment horizontal="right"/>
    </xf>
    <xf numFmtId="3" fontId="16" fillId="0" borderId="10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7" fontId="21" fillId="0" borderId="0" xfId="0" applyNumberFormat="1" applyFont="1" applyAlignment="1">
      <alignment horizontal="left"/>
    </xf>
    <xf numFmtId="0" fontId="21" fillId="0" borderId="0" xfId="0" applyFont="1" applyAlignment="1"/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2" fillId="0" borderId="12" xfId="0" applyFont="1" applyBorder="1"/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left"/>
    </xf>
    <xf numFmtId="0" fontId="25" fillId="0" borderId="31" xfId="0" applyFont="1" applyBorder="1"/>
    <xf numFmtId="3" fontId="26" fillId="0" borderId="0" xfId="0" applyNumberFormat="1" applyFont="1" applyAlignment="1">
      <alignment horizontal="center"/>
    </xf>
    <xf numFmtId="187" fontId="17" fillId="0" borderId="10" xfId="1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30</xdr:row>
      <xdr:rowOff>9525</xdr:rowOff>
    </xdr:from>
    <xdr:to>
      <xdr:col>0</xdr:col>
      <xdr:colOff>895350</xdr:colOff>
      <xdr:row>30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H56" sqref="H56"/>
    </sheetView>
  </sheetViews>
  <sheetFormatPr defaultRowHeight="20.25"/>
  <cols>
    <col min="1" max="1" width="43.5703125" style="165" customWidth="1"/>
    <col min="2" max="2" width="10.5703125" style="197" customWidth="1"/>
    <col min="3" max="3" width="19.85546875" style="165" customWidth="1"/>
    <col min="4" max="4" width="20.5703125" style="165" customWidth="1"/>
    <col min="5" max="5" width="9.140625" style="165"/>
    <col min="6" max="6" width="12.7109375" style="165" bestFit="1" customWidth="1"/>
    <col min="7" max="7" width="14.85546875" style="165" customWidth="1"/>
    <col min="8" max="16384" width="9.140625" style="165"/>
  </cols>
  <sheetData>
    <row r="1" spans="1:10" ht="15" customHeight="1">
      <c r="A1" s="433" t="s">
        <v>127</v>
      </c>
      <c r="B1" s="433"/>
      <c r="C1" s="433"/>
      <c r="D1" s="433"/>
    </row>
    <row r="2" spans="1:10" ht="21.75" customHeight="1">
      <c r="A2" s="434" t="s">
        <v>209</v>
      </c>
      <c r="B2" s="434"/>
      <c r="C2" s="434"/>
      <c r="D2" s="434"/>
    </row>
    <row r="3" spans="1:10" ht="18" customHeight="1">
      <c r="A3" s="434" t="s">
        <v>128</v>
      </c>
      <c r="B3" s="434"/>
      <c r="C3" s="434"/>
      <c r="D3" s="434"/>
    </row>
    <row r="4" spans="1:10" ht="19.5" customHeight="1">
      <c r="A4" s="435" t="s">
        <v>270</v>
      </c>
      <c r="B4" s="435"/>
      <c r="C4" s="435"/>
      <c r="D4" s="435"/>
    </row>
    <row r="5" spans="1:10" ht="13.5" customHeight="1">
      <c r="A5" s="428" t="s">
        <v>1</v>
      </c>
      <c r="B5" s="428" t="s">
        <v>82</v>
      </c>
      <c r="C5" s="428" t="s">
        <v>80</v>
      </c>
      <c r="D5" s="428" t="s">
        <v>89</v>
      </c>
    </row>
    <row r="6" spans="1:10" ht="9.75" customHeight="1">
      <c r="A6" s="432"/>
      <c r="B6" s="431"/>
      <c r="C6" s="432"/>
      <c r="D6" s="432"/>
    </row>
    <row r="7" spans="1:10" ht="18" customHeight="1">
      <c r="A7" s="204" t="s">
        <v>129</v>
      </c>
      <c r="B7" s="205"/>
      <c r="C7" s="206"/>
      <c r="D7" s="206"/>
    </row>
    <row r="8" spans="1:10" ht="18.75" customHeight="1">
      <c r="A8" s="207" t="s">
        <v>130</v>
      </c>
      <c r="B8" s="208" t="s">
        <v>109</v>
      </c>
      <c r="C8" s="209"/>
      <c r="D8" s="209"/>
    </row>
    <row r="9" spans="1:10">
      <c r="A9" s="175" t="s">
        <v>131</v>
      </c>
      <c r="B9" s="208" t="s">
        <v>132</v>
      </c>
      <c r="C9" s="210">
        <v>500000</v>
      </c>
      <c r="D9" s="176">
        <v>630552.17000000004</v>
      </c>
    </row>
    <row r="10" spans="1:10">
      <c r="A10" s="175" t="s">
        <v>133</v>
      </c>
      <c r="B10" s="208" t="s">
        <v>134</v>
      </c>
      <c r="C10" s="176">
        <v>170000</v>
      </c>
      <c r="D10" s="210">
        <v>136493.56</v>
      </c>
    </row>
    <row r="11" spans="1:10">
      <c r="A11" s="175" t="s">
        <v>135</v>
      </c>
      <c r="B11" s="208" t="s">
        <v>136</v>
      </c>
      <c r="C11" s="176">
        <v>60000</v>
      </c>
      <c r="D11" s="176">
        <v>47343</v>
      </c>
    </row>
    <row r="12" spans="1:10" ht="21" thickBot="1">
      <c r="A12" s="175" t="s">
        <v>172</v>
      </c>
      <c r="B12" s="208" t="s">
        <v>137</v>
      </c>
      <c r="C12" s="203">
        <v>100000</v>
      </c>
      <c r="D12" s="203">
        <v>100000</v>
      </c>
    </row>
    <row r="13" spans="1:10" ht="18" customHeight="1" thickBot="1">
      <c r="A13" s="211" t="s">
        <v>74</v>
      </c>
      <c r="B13" s="212"/>
      <c r="C13" s="213">
        <f>SUM(C9:C12)</f>
        <v>830000</v>
      </c>
      <c r="D13" s="214">
        <f>SUM(D9:D12)</f>
        <v>914388.73</v>
      </c>
      <c r="F13" s="215"/>
      <c r="G13" s="180"/>
      <c r="H13" s="180"/>
      <c r="I13" s="180"/>
      <c r="J13" s="180"/>
    </row>
    <row r="14" spans="1:10">
      <c r="A14" s="207" t="s">
        <v>138</v>
      </c>
      <c r="B14" s="216" t="s">
        <v>110</v>
      </c>
      <c r="C14" s="217"/>
      <c r="D14" s="217"/>
      <c r="G14" s="180"/>
      <c r="H14" s="180"/>
      <c r="I14" s="218"/>
      <c r="J14" s="180"/>
    </row>
    <row r="15" spans="1:10">
      <c r="A15" s="175" t="s">
        <v>139</v>
      </c>
      <c r="B15" s="216" t="s">
        <v>140</v>
      </c>
      <c r="C15" s="183">
        <v>63500</v>
      </c>
      <c r="D15" s="183" t="s">
        <v>5</v>
      </c>
      <c r="G15" s="218"/>
      <c r="H15" s="180"/>
      <c r="I15" s="180"/>
      <c r="J15" s="180"/>
    </row>
    <row r="16" spans="1:10">
      <c r="A16" s="175" t="s">
        <v>141</v>
      </c>
      <c r="B16" s="216" t="s">
        <v>142</v>
      </c>
      <c r="C16" s="176">
        <v>75800</v>
      </c>
      <c r="D16" s="210">
        <v>9743</v>
      </c>
      <c r="G16" s="180"/>
      <c r="H16" s="180"/>
      <c r="I16" s="180"/>
      <c r="J16" s="180"/>
    </row>
    <row r="17" spans="1:7">
      <c r="A17" s="175" t="s">
        <v>143</v>
      </c>
      <c r="B17" s="216" t="s">
        <v>144</v>
      </c>
      <c r="C17" s="176">
        <v>28000</v>
      </c>
      <c r="D17" s="176">
        <v>28550</v>
      </c>
    </row>
    <row r="18" spans="1:7">
      <c r="A18" s="175" t="s">
        <v>145</v>
      </c>
      <c r="B18" s="216" t="s">
        <v>146</v>
      </c>
      <c r="C18" s="176">
        <v>18000</v>
      </c>
      <c r="D18" s="176">
        <v>30603</v>
      </c>
    </row>
    <row r="19" spans="1:7" ht="24.75" customHeight="1">
      <c r="A19" s="175" t="s">
        <v>147</v>
      </c>
      <c r="B19" s="216" t="s">
        <v>148</v>
      </c>
      <c r="C19" s="219">
        <v>230000</v>
      </c>
      <c r="D19" s="176">
        <v>208860</v>
      </c>
    </row>
    <row r="20" spans="1:7" ht="24.75" customHeight="1">
      <c r="A20" s="175" t="s">
        <v>182</v>
      </c>
      <c r="B20" s="216" t="s">
        <v>191</v>
      </c>
      <c r="C20" s="176">
        <v>2600</v>
      </c>
      <c r="D20" s="176">
        <v>1338.6</v>
      </c>
    </row>
    <row r="21" spans="1:7" ht="19.5" customHeight="1">
      <c r="A21" s="175" t="s">
        <v>183</v>
      </c>
      <c r="B21" s="216" t="s">
        <v>192</v>
      </c>
      <c r="C21" s="203">
        <v>5300</v>
      </c>
      <c r="D21" s="203">
        <v>470</v>
      </c>
    </row>
    <row r="22" spans="1:7" ht="19.5" customHeight="1" thickBot="1">
      <c r="A22" s="175" t="s">
        <v>269</v>
      </c>
      <c r="B22" s="216" t="s">
        <v>193</v>
      </c>
      <c r="C22" s="220"/>
      <c r="D22" s="220">
        <v>1020</v>
      </c>
    </row>
    <row r="23" spans="1:7" ht="20.25" customHeight="1" thickBot="1">
      <c r="A23" s="211" t="s">
        <v>74</v>
      </c>
      <c r="B23" s="212"/>
      <c r="C23" s="221">
        <f>SUM(C15+C16+C17+C18+C19+C20+C21)</f>
        <v>423200</v>
      </c>
      <c r="D23" s="221">
        <f>SUM(D15:D22)</f>
        <v>280584.59999999998</v>
      </c>
      <c r="G23" s="215"/>
    </row>
    <row r="24" spans="1:7">
      <c r="A24" s="222" t="s">
        <v>149</v>
      </c>
      <c r="B24" s="216" t="s">
        <v>111</v>
      </c>
      <c r="C24" s="223"/>
      <c r="D24" s="223"/>
    </row>
    <row r="25" spans="1:7">
      <c r="A25" s="224" t="s">
        <v>150</v>
      </c>
      <c r="B25" s="216" t="s">
        <v>151</v>
      </c>
      <c r="C25" s="176">
        <v>80000</v>
      </c>
      <c r="D25" s="176">
        <v>149948.29</v>
      </c>
    </row>
    <row r="26" spans="1:7">
      <c r="A26" s="224" t="s">
        <v>184</v>
      </c>
      <c r="B26" s="208" t="s">
        <v>195</v>
      </c>
      <c r="C26" s="176">
        <v>2000</v>
      </c>
      <c r="D26" s="176"/>
    </row>
    <row r="27" spans="1:7" ht="21" thickBot="1">
      <c r="A27" s="224" t="s">
        <v>194</v>
      </c>
      <c r="B27" s="208" t="s">
        <v>196</v>
      </c>
      <c r="C27" s="203">
        <v>500</v>
      </c>
      <c r="D27" s="203"/>
    </row>
    <row r="28" spans="1:7" ht="20.25" customHeight="1" thickBot="1">
      <c r="A28" s="211" t="s">
        <v>74</v>
      </c>
      <c r="B28" s="212"/>
      <c r="C28" s="221">
        <f>SUM(C25:C27)</f>
        <v>82500</v>
      </c>
      <c r="D28" s="221">
        <f>SUM(D25:D27)</f>
        <v>149948.29</v>
      </c>
    </row>
    <row r="29" spans="1:7">
      <c r="A29" s="207" t="s">
        <v>152</v>
      </c>
      <c r="B29" s="216" t="s">
        <v>112</v>
      </c>
      <c r="C29" s="225"/>
      <c r="D29" s="226"/>
    </row>
    <row r="30" spans="1:7">
      <c r="A30" s="174" t="s">
        <v>185</v>
      </c>
      <c r="B30" s="216" t="s">
        <v>153</v>
      </c>
      <c r="C30" s="176">
        <v>126000</v>
      </c>
      <c r="D30" s="176">
        <v>70800</v>
      </c>
    </row>
    <row r="31" spans="1:7" ht="19.5" customHeight="1">
      <c r="A31" s="175" t="s">
        <v>186</v>
      </c>
      <c r="B31" s="208" t="s">
        <v>180</v>
      </c>
      <c r="C31" s="203">
        <v>9700</v>
      </c>
      <c r="D31" s="203">
        <v>505500</v>
      </c>
    </row>
    <row r="32" spans="1:7" ht="19.5" customHeight="1">
      <c r="A32" s="175" t="s">
        <v>187</v>
      </c>
      <c r="B32" s="208" t="s">
        <v>181</v>
      </c>
      <c r="C32" s="176">
        <v>500</v>
      </c>
      <c r="D32" s="176"/>
    </row>
    <row r="33" spans="1:7" ht="19.5" customHeight="1" thickBot="1">
      <c r="A33" s="175" t="s">
        <v>224</v>
      </c>
      <c r="B33" s="208"/>
      <c r="C33" s="203">
        <v>1000</v>
      </c>
      <c r="D33" s="203"/>
    </row>
    <row r="34" spans="1:7" ht="19.5" customHeight="1" thickBot="1">
      <c r="A34" s="211" t="s">
        <v>74</v>
      </c>
      <c r="B34" s="202"/>
      <c r="C34" s="221">
        <f>SUM(C30:C33)</f>
        <v>137200</v>
      </c>
      <c r="D34" s="221">
        <f>SUM(D30:D32)</f>
        <v>576300</v>
      </c>
    </row>
    <row r="35" spans="1:7" ht="20.25" customHeight="1">
      <c r="A35" s="227" t="s">
        <v>154</v>
      </c>
      <c r="B35" s="211"/>
      <c r="C35" s="210"/>
      <c r="D35" s="210"/>
    </row>
    <row r="36" spans="1:7" ht="19.5" customHeight="1">
      <c r="A36" s="227" t="s">
        <v>155</v>
      </c>
      <c r="B36" s="211">
        <v>415000</v>
      </c>
      <c r="C36" s="210"/>
      <c r="D36" s="210"/>
    </row>
    <row r="37" spans="1:7" ht="18.75" customHeight="1">
      <c r="A37" s="175" t="s">
        <v>156</v>
      </c>
      <c r="B37" s="211">
        <v>421006</v>
      </c>
      <c r="C37" s="176">
        <v>1265500</v>
      </c>
      <c r="D37" s="176">
        <v>1332221.08</v>
      </c>
    </row>
    <row r="38" spans="1:7">
      <c r="A38" s="175" t="s">
        <v>157</v>
      </c>
      <c r="B38" s="211">
        <v>421007</v>
      </c>
      <c r="C38" s="176">
        <v>3050000</v>
      </c>
      <c r="D38" s="210">
        <v>2659469.64</v>
      </c>
    </row>
    <row r="39" spans="1:7" ht="18.75" customHeight="1">
      <c r="A39" s="175" t="s">
        <v>189</v>
      </c>
      <c r="B39" s="228">
        <v>421002</v>
      </c>
      <c r="C39" s="219">
        <v>5324000</v>
      </c>
      <c r="D39" s="219">
        <v>7332534.7199999997</v>
      </c>
    </row>
    <row r="40" spans="1:7" ht="20.25" customHeight="1">
      <c r="A40" s="175" t="s">
        <v>158</v>
      </c>
      <c r="B40" s="211">
        <v>421004</v>
      </c>
      <c r="C40" s="176">
        <v>4280000</v>
      </c>
      <c r="D40" s="210">
        <v>3587352.72</v>
      </c>
    </row>
    <row r="41" spans="1:7" ht="21.75" customHeight="1">
      <c r="A41" s="175" t="s">
        <v>159</v>
      </c>
      <c r="B41" s="211">
        <v>421005</v>
      </c>
      <c r="C41" s="176">
        <v>364000</v>
      </c>
      <c r="D41" s="229">
        <v>748981.41</v>
      </c>
    </row>
    <row r="42" spans="1:7" ht="21.75" customHeight="1">
      <c r="A42" s="180"/>
      <c r="B42" s="169"/>
      <c r="C42" s="198"/>
      <c r="D42" s="230"/>
    </row>
    <row r="43" spans="1:7" ht="21.75" customHeight="1">
      <c r="A43" s="180"/>
      <c r="B43" s="169"/>
      <c r="C43" s="198"/>
      <c r="D43" s="230"/>
    </row>
    <row r="44" spans="1:7" ht="21.75" customHeight="1">
      <c r="A44" s="436" t="s">
        <v>179</v>
      </c>
      <c r="B44" s="436"/>
      <c r="C44" s="436"/>
      <c r="D44" s="436"/>
    </row>
    <row r="45" spans="1:7" ht="21.75" customHeight="1">
      <c r="A45" s="426" t="s">
        <v>1</v>
      </c>
      <c r="B45" s="428" t="s">
        <v>82</v>
      </c>
      <c r="C45" s="428" t="s">
        <v>80</v>
      </c>
      <c r="D45" s="428" t="s">
        <v>89</v>
      </c>
    </row>
    <row r="46" spans="1:7" ht="21.75" customHeight="1" thickBot="1">
      <c r="A46" s="427"/>
      <c r="B46" s="429"/>
      <c r="C46" s="430"/>
      <c r="D46" s="430"/>
    </row>
    <row r="47" spans="1:7" ht="18.75" customHeight="1">
      <c r="A47" s="231" t="s">
        <v>188</v>
      </c>
      <c r="B47" s="211">
        <v>421011</v>
      </c>
      <c r="C47" s="176">
        <v>2500</v>
      </c>
      <c r="D47" s="176">
        <v>2551</v>
      </c>
      <c r="G47" s="165" t="s">
        <v>85</v>
      </c>
    </row>
    <row r="48" spans="1:7" ht="20.25" customHeight="1">
      <c r="A48" s="232" t="s">
        <v>160</v>
      </c>
      <c r="B48" s="228">
        <v>421012</v>
      </c>
      <c r="C48" s="219">
        <v>99500</v>
      </c>
      <c r="D48" s="219">
        <v>35188.51</v>
      </c>
    </row>
    <row r="49" spans="1:7">
      <c r="A49" s="233" t="s">
        <v>161</v>
      </c>
      <c r="B49" s="208" t="s">
        <v>162</v>
      </c>
      <c r="C49" s="229">
        <v>69300</v>
      </c>
      <c r="D49" s="229">
        <v>142291.94</v>
      </c>
    </row>
    <row r="50" spans="1:7">
      <c r="A50" s="234" t="s">
        <v>163</v>
      </c>
      <c r="B50" s="235">
        <v>421014</v>
      </c>
      <c r="C50" s="229">
        <v>85000</v>
      </c>
      <c r="D50" s="229">
        <v>18970.91</v>
      </c>
    </row>
    <row r="51" spans="1:7">
      <c r="A51" s="231" t="s">
        <v>164</v>
      </c>
      <c r="B51" s="211">
        <v>421015</v>
      </c>
      <c r="C51" s="229">
        <v>2567000</v>
      </c>
      <c r="D51" s="229">
        <v>2562867</v>
      </c>
      <c r="G51" s="215"/>
    </row>
    <row r="52" spans="1:7">
      <c r="A52" s="233" t="s">
        <v>165</v>
      </c>
      <c r="B52" s="208" t="s">
        <v>166</v>
      </c>
      <c r="C52" s="236">
        <v>7000</v>
      </c>
      <c r="D52" s="236">
        <v>4700</v>
      </c>
    </row>
    <row r="53" spans="1:7" ht="21" thickBot="1">
      <c r="A53" s="233" t="s">
        <v>225</v>
      </c>
      <c r="B53" s="208"/>
      <c r="C53" s="237">
        <v>12800</v>
      </c>
      <c r="D53" s="237">
        <v>5110</v>
      </c>
    </row>
    <row r="54" spans="1:7" ht="21" thickBot="1">
      <c r="A54" s="238" t="s">
        <v>74</v>
      </c>
      <c r="B54" s="208"/>
      <c r="C54" s="221">
        <f>SUM(C37+C38+C39+C40+C41+C47+C48+C49+C50+C51+C52+C53)</f>
        <v>17126600</v>
      </c>
      <c r="D54" s="221">
        <f>SUM(D37+D38+D39+D40+D41+D47+D48+D49+D50+D51+D52+D53)</f>
        <v>18432238.93</v>
      </c>
    </row>
    <row r="55" spans="1:7">
      <c r="A55" s="239" t="s">
        <v>167</v>
      </c>
      <c r="B55" s="208" t="s">
        <v>114</v>
      </c>
      <c r="C55" s="240"/>
      <c r="D55" s="241"/>
    </row>
    <row r="56" spans="1:7" ht="21" thickBot="1">
      <c r="A56" s="231" t="s">
        <v>168</v>
      </c>
      <c r="B56" s="211">
        <v>416001</v>
      </c>
      <c r="C56" s="229">
        <v>500</v>
      </c>
      <c r="D56" s="229" t="s">
        <v>5</v>
      </c>
    </row>
    <row r="57" spans="1:7" ht="21" thickBot="1">
      <c r="A57" s="242" t="s">
        <v>74</v>
      </c>
      <c r="B57" s="211"/>
      <c r="C57" s="221">
        <f>SUM(C56)</f>
        <v>500</v>
      </c>
      <c r="D57" s="243" t="s">
        <v>5</v>
      </c>
    </row>
    <row r="58" spans="1:7">
      <c r="A58" s="244" t="s">
        <v>169</v>
      </c>
      <c r="B58" s="245">
        <v>430000</v>
      </c>
      <c r="C58" s="246"/>
      <c r="D58" s="246"/>
    </row>
    <row r="59" spans="1:7">
      <c r="A59" s="247" t="s">
        <v>173</v>
      </c>
      <c r="B59" s="216" t="s">
        <v>115</v>
      </c>
      <c r="C59" s="240"/>
      <c r="D59" s="240"/>
    </row>
    <row r="60" spans="1:7">
      <c r="A60" s="248" t="s">
        <v>201</v>
      </c>
      <c r="B60" s="245">
        <v>431002</v>
      </c>
      <c r="C60" s="236">
        <v>9000000</v>
      </c>
      <c r="D60" s="236">
        <v>9078828</v>
      </c>
    </row>
    <row r="61" spans="1:7" ht="21" thickBot="1">
      <c r="A61" s="242" t="s">
        <v>74</v>
      </c>
      <c r="B61" s="212"/>
      <c r="C61" s="249">
        <f>SUM(C60)</f>
        <v>9000000</v>
      </c>
      <c r="D61" s="351">
        <f>SUM(D60)</f>
        <v>9078828</v>
      </c>
    </row>
    <row r="62" spans="1:7" ht="21" thickBot="1">
      <c r="A62" s="250" t="s">
        <v>81</v>
      </c>
      <c r="B62" s="251"/>
      <c r="C62" s="352">
        <f>SUM(C13+C23+C28+C34+C54+C57+C61)</f>
        <v>27600000</v>
      </c>
      <c r="D62" s="353">
        <f>SUM(D13+D23+D28+D34+D54+D61)</f>
        <v>29432288.550000001</v>
      </c>
    </row>
    <row r="63" spans="1:7" ht="21" thickTop="1"/>
  </sheetData>
  <mergeCells count="13">
    <mergeCell ref="A1:D1"/>
    <mergeCell ref="A2:D2"/>
    <mergeCell ref="A3:D3"/>
    <mergeCell ref="A4:D4"/>
    <mergeCell ref="A44:D44"/>
    <mergeCell ref="A45:A46"/>
    <mergeCell ref="B45:B46"/>
    <mergeCell ref="C45:C46"/>
    <mergeCell ref="D45:D46"/>
    <mergeCell ref="B5:B6"/>
    <mergeCell ref="A5:A6"/>
    <mergeCell ref="C5:C6"/>
    <mergeCell ref="D5:D6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F12" sqref="F12"/>
    </sheetView>
  </sheetViews>
  <sheetFormatPr defaultRowHeight="20.25"/>
  <cols>
    <col min="1" max="1" width="13.42578125" style="165" customWidth="1"/>
    <col min="2" max="2" width="15.42578125" style="165" customWidth="1"/>
    <col min="3" max="3" width="14.85546875" style="165" customWidth="1"/>
    <col min="4" max="4" width="13.28515625" style="165" customWidth="1"/>
    <col min="5" max="5" width="13" style="165" customWidth="1"/>
    <col min="6" max="6" width="18.5703125" style="165" customWidth="1"/>
    <col min="7" max="7" width="11.7109375" style="165" customWidth="1"/>
    <col min="8" max="9" width="9.140625" style="165"/>
    <col min="10" max="10" width="10.28515625" style="165" bestFit="1" customWidth="1"/>
    <col min="11" max="16384" width="9.140625" style="165"/>
  </cols>
  <sheetData>
    <row r="1" spans="1:10" ht="20.25" customHeight="1">
      <c r="A1" s="434" t="s">
        <v>32</v>
      </c>
      <c r="B1" s="434"/>
      <c r="C1" s="434"/>
      <c r="D1" s="437"/>
      <c r="E1" s="341"/>
    </row>
    <row r="2" spans="1:10" ht="19.5" customHeight="1">
      <c r="A2" s="438" t="s">
        <v>33</v>
      </c>
      <c r="B2" s="438"/>
      <c r="C2" s="438"/>
      <c r="D2" s="439"/>
      <c r="E2" s="342"/>
      <c r="F2" s="343"/>
      <c r="G2" s="343"/>
      <c r="H2" s="180"/>
    </row>
    <row r="3" spans="1:10" ht="20.25" customHeight="1">
      <c r="A3" s="165" t="s">
        <v>279</v>
      </c>
      <c r="B3" s="341"/>
      <c r="E3" s="341"/>
      <c r="F3" s="338">
        <v>24457588.559999999</v>
      </c>
      <c r="H3" s="180"/>
    </row>
    <row r="4" spans="1:10" ht="18.75" customHeight="1">
      <c r="A4" s="165" t="s">
        <v>62</v>
      </c>
      <c r="B4" s="188"/>
      <c r="E4" s="341"/>
      <c r="F4" s="338"/>
    </row>
    <row r="5" spans="1:10" ht="6" customHeight="1">
      <c r="B5" s="180"/>
      <c r="E5" s="341"/>
      <c r="H5" s="337"/>
      <c r="I5" s="333"/>
      <c r="J5" s="338"/>
    </row>
    <row r="6" spans="1:10">
      <c r="A6" s="344" t="s">
        <v>256</v>
      </c>
      <c r="B6" s="180"/>
      <c r="E6" s="341"/>
    </row>
    <row r="7" spans="1:10" ht="17.25" customHeight="1">
      <c r="A7" s="269" t="s">
        <v>68</v>
      </c>
      <c r="B7" s="333" t="s">
        <v>69</v>
      </c>
      <c r="C7" s="197" t="s">
        <v>70</v>
      </c>
      <c r="D7" s="180"/>
      <c r="E7" s="345"/>
    </row>
    <row r="8" spans="1:10">
      <c r="A8" s="269" t="s">
        <v>170</v>
      </c>
      <c r="B8" s="188" t="s">
        <v>171</v>
      </c>
      <c r="C8" s="346">
        <v>1000</v>
      </c>
      <c r="E8" s="341"/>
      <c r="J8" s="215"/>
    </row>
    <row r="9" spans="1:10" ht="21" customHeight="1">
      <c r="A9" s="269" t="s">
        <v>211</v>
      </c>
      <c r="B9" s="188" t="s">
        <v>206</v>
      </c>
      <c r="C9" s="346">
        <v>1000</v>
      </c>
      <c r="E9" s="341"/>
      <c r="F9" s="347"/>
      <c r="G9" s="165" t="s">
        <v>85</v>
      </c>
      <c r="H9" s="165" t="s">
        <v>85</v>
      </c>
      <c r="J9" s="215"/>
    </row>
    <row r="10" spans="1:10" ht="19.5" customHeight="1">
      <c r="A10" s="269" t="s">
        <v>257</v>
      </c>
      <c r="B10" s="269" t="s">
        <v>258</v>
      </c>
      <c r="C10" s="338">
        <v>1508</v>
      </c>
      <c r="E10" s="341"/>
      <c r="F10" s="346"/>
      <c r="J10" s="215"/>
    </row>
    <row r="11" spans="1:10" ht="19.5" customHeight="1">
      <c r="A11" s="269" t="s">
        <v>280</v>
      </c>
      <c r="B11" s="269" t="s">
        <v>281</v>
      </c>
      <c r="C11" s="338">
        <v>1950</v>
      </c>
      <c r="E11" s="341"/>
      <c r="F11" s="346"/>
      <c r="G11" s="165" t="s">
        <v>85</v>
      </c>
      <c r="J11" s="215"/>
    </row>
    <row r="12" spans="1:10" ht="19.5" customHeight="1">
      <c r="A12" s="269" t="s">
        <v>282</v>
      </c>
      <c r="B12" s="269" t="s">
        <v>283</v>
      </c>
      <c r="C12" s="338">
        <v>946.07</v>
      </c>
      <c r="E12" s="341"/>
      <c r="F12" s="346"/>
      <c r="I12" s="165" t="s">
        <v>85</v>
      </c>
      <c r="J12" s="215"/>
    </row>
    <row r="13" spans="1:10" ht="19.5" customHeight="1">
      <c r="A13" s="269"/>
      <c r="B13" s="269" t="s">
        <v>284</v>
      </c>
      <c r="C13" s="338">
        <v>3340</v>
      </c>
      <c r="E13" s="341"/>
      <c r="F13" s="346"/>
      <c r="J13" s="215"/>
    </row>
    <row r="14" spans="1:10" ht="19.5" customHeight="1">
      <c r="A14" s="269"/>
      <c r="B14" s="269" t="s">
        <v>285</v>
      </c>
      <c r="C14" s="338">
        <v>2860</v>
      </c>
      <c r="E14" s="341"/>
      <c r="F14" s="346" t="s">
        <v>85</v>
      </c>
      <c r="J14" s="215"/>
    </row>
    <row r="15" spans="1:10" ht="19.5" customHeight="1">
      <c r="A15" s="269"/>
      <c r="B15" s="269" t="s">
        <v>286</v>
      </c>
      <c r="C15" s="338">
        <v>2800</v>
      </c>
      <c r="E15" s="341"/>
      <c r="F15" s="346"/>
      <c r="J15" s="215"/>
    </row>
    <row r="16" spans="1:10" ht="19.5" customHeight="1">
      <c r="A16" s="269"/>
      <c r="B16" s="269" t="s">
        <v>287</v>
      </c>
      <c r="C16" s="338">
        <v>8000</v>
      </c>
      <c r="E16" s="341"/>
      <c r="F16" s="346"/>
      <c r="J16" s="215"/>
    </row>
    <row r="17" spans="1:10" ht="19.5" customHeight="1">
      <c r="A17" s="269" t="s">
        <v>288</v>
      </c>
      <c r="B17" s="269" t="s">
        <v>289</v>
      </c>
      <c r="C17" s="338">
        <v>2600</v>
      </c>
      <c r="E17" s="341"/>
      <c r="F17" s="346" t="s">
        <v>85</v>
      </c>
      <c r="J17" s="215"/>
    </row>
    <row r="18" spans="1:10" ht="19.5" customHeight="1">
      <c r="A18" s="269"/>
      <c r="B18" s="269" t="s">
        <v>290</v>
      </c>
      <c r="C18" s="338">
        <v>2400</v>
      </c>
      <c r="E18" s="341"/>
      <c r="F18" s="346"/>
      <c r="J18" s="215"/>
    </row>
    <row r="19" spans="1:10" ht="19.5" customHeight="1">
      <c r="A19" s="269"/>
      <c r="B19" s="269" t="s">
        <v>291</v>
      </c>
      <c r="C19" s="338">
        <v>2400</v>
      </c>
      <c r="E19" s="341"/>
      <c r="F19" s="346"/>
      <c r="J19" s="215"/>
    </row>
    <row r="20" spans="1:10" ht="19.5" customHeight="1">
      <c r="A20" s="269"/>
      <c r="B20" s="269" t="s">
        <v>292</v>
      </c>
      <c r="C20" s="338">
        <v>3000</v>
      </c>
      <c r="E20" s="341"/>
      <c r="F20" s="346"/>
      <c r="J20" s="215"/>
    </row>
    <row r="21" spans="1:10" ht="19.5" customHeight="1">
      <c r="A21" s="269"/>
      <c r="B21" s="269" t="s">
        <v>293</v>
      </c>
      <c r="C21" s="338">
        <v>2400</v>
      </c>
      <c r="E21" s="341"/>
      <c r="F21" s="346"/>
      <c r="J21" s="215"/>
    </row>
    <row r="22" spans="1:10" ht="19.5" customHeight="1">
      <c r="A22" s="269"/>
      <c r="B22" s="269" t="s">
        <v>294</v>
      </c>
      <c r="C22" s="338">
        <v>15629.89</v>
      </c>
      <c r="E22" s="341"/>
      <c r="F22" s="346"/>
      <c r="J22" s="215"/>
    </row>
    <row r="23" spans="1:10" ht="19.5" customHeight="1">
      <c r="A23" s="269"/>
      <c r="B23" s="269" t="s">
        <v>295</v>
      </c>
      <c r="C23" s="338">
        <v>1182</v>
      </c>
      <c r="E23" s="341"/>
      <c r="F23" s="346">
        <f>SUM(C8+C9+C10+C11+C12+C13+C14+C15+C16+C17+C18+C19+C20+C21+C22+C23)</f>
        <v>53015.96</v>
      </c>
      <c r="J23" s="215"/>
    </row>
    <row r="24" spans="1:10" ht="19.5" customHeight="1" thickBot="1">
      <c r="A24" s="269"/>
      <c r="B24" s="269"/>
      <c r="C24" s="338"/>
      <c r="E24" s="341"/>
      <c r="F24" s="348">
        <f>SUM(F3-F23)</f>
        <v>24404572.599999998</v>
      </c>
      <c r="J24" s="215"/>
    </row>
    <row r="25" spans="1:10" ht="19.5" customHeight="1" thickTop="1">
      <c r="A25" s="269"/>
      <c r="B25" s="269"/>
      <c r="C25" s="338"/>
      <c r="E25" s="341"/>
      <c r="F25" s="346"/>
      <c r="J25" s="215"/>
    </row>
    <row r="26" spans="1:10" ht="19.5" customHeight="1">
      <c r="A26" s="269"/>
      <c r="B26" s="269"/>
      <c r="C26" s="338"/>
      <c r="E26" s="341"/>
      <c r="F26" s="346" t="s">
        <v>85</v>
      </c>
      <c r="J26" s="215"/>
    </row>
    <row r="27" spans="1:10" ht="13.5" customHeight="1">
      <c r="B27" s="197"/>
      <c r="E27" s="341"/>
      <c r="F27" s="346"/>
    </row>
    <row r="28" spans="1:10" ht="18" customHeight="1">
      <c r="A28" s="173" t="s">
        <v>34</v>
      </c>
      <c r="B28" s="172"/>
      <c r="E28" s="349" t="s">
        <v>73</v>
      </c>
    </row>
    <row r="29" spans="1:10">
      <c r="A29" s="165" t="s">
        <v>219</v>
      </c>
      <c r="E29" s="341" t="s">
        <v>220</v>
      </c>
      <c r="F29" s="180"/>
    </row>
    <row r="30" spans="1:10">
      <c r="B30" s="197" t="s">
        <v>59</v>
      </c>
      <c r="E30" s="341" t="s">
        <v>259</v>
      </c>
      <c r="F30" s="188"/>
    </row>
    <row r="31" spans="1:10" ht="18" customHeight="1">
      <c r="B31" s="197" t="s">
        <v>35</v>
      </c>
      <c r="E31" s="341" t="s">
        <v>260</v>
      </c>
      <c r="F31" s="188"/>
    </row>
    <row r="32" spans="1:10" ht="20.25" customHeight="1">
      <c r="B32" s="197" t="s">
        <v>296</v>
      </c>
      <c r="E32" s="341" t="s">
        <v>297</v>
      </c>
      <c r="F32" s="333"/>
    </row>
    <row r="33" spans="1:5">
      <c r="D33" s="180"/>
      <c r="E33" s="180"/>
    </row>
    <row r="34" spans="1:5">
      <c r="D34" s="180"/>
      <c r="E34" s="180"/>
    </row>
    <row r="35" spans="1:5">
      <c r="D35" s="180"/>
      <c r="E35" s="180"/>
    </row>
    <row r="36" spans="1:5">
      <c r="A36" s="197"/>
      <c r="B36" s="180"/>
      <c r="C36" s="339"/>
    </row>
    <row r="37" spans="1:5">
      <c r="A37" s="340"/>
      <c r="B37" s="180"/>
    </row>
    <row r="38" spans="1:5">
      <c r="A38" s="180"/>
      <c r="B38" s="180"/>
    </row>
    <row r="39" spans="1:5">
      <c r="A39" s="180"/>
      <c r="B39" s="180"/>
    </row>
    <row r="40" spans="1:5">
      <c r="A40" s="180"/>
      <c r="B40" s="180"/>
    </row>
    <row r="41" spans="1:5">
      <c r="A41" s="180"/>
      <c r="B41" s="180"/>
    </row>
    <row r="42" spans="1:5">
      <c r="A42" s="188"/>
      <c r="B42" s="180"/>
    </row>
    <row r="43" spans="1:5">
      <c r="A43" s="188"/>
      <c r="B43" s="180"/>
    </row>
    <row r="44" spans="1:5">
      <c r="A44" s="333"/>
      <c r="B44" s="180"/>
    </row>
    <row r="45" spans="1:5">
      <c r="A45" s="180"/>
      <c r="B45" s="180"/>
    </row>
    <row r="46" spans="1:5">
      <c r="A46" s="180"/>
      <c r="B46" s="180"/>
    </row>
    <row r="47" spans="1:5">
      <c r="A47" s="180"/>
      <c r="B47" s="180"/>
    </row>
    <row r="48" spans="1:5">
      <c r="A48" s="180"/>
      <c r="B48" s="180"/>
    </row>
    <row r="49" spans="1:2">
      <c r="A49" s="180"/>
      <c r="B49" s="180"/>
    </row>
    <row r="50" spans="1:2">
      <c r="A50" s="180"/>
      <c r="B50" s="180"/>
    </row>
    <row r="51" spans="1:2">
      <c r="A51" s="180"/>
      <c r="B51" s="180"/>
    </row>
    <row r="52" spans="1:2">
      <c r="B52" s="180"/>
    </row>
    <row r="53" spans="1:2">
      <c r="B53" s="180"/>
    </row>
    <row r="54" spans="1:2">
      <c r="B54" s="180"/>
    </row>
    <row r="55" spans="1:2">
      <c r="B55" s="180"/>
    </row>
    <row r="56" spans="1:2">
      <c r="B56" s="180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E11" sqref="E11"/>
    </sheetView>
  </sheetViews>
  <sheetFormatPr defaultRowHeight="20.25"/>
  <cols>
    <col min="1" max="1" width="56.85546875" style="165" customWidth="1"/>
    <col min="2" max="2" width="13.7109375" style="165" customWidth="1"/>
    <col min="3" max="16384" width="9.140625" style="165"/>
  </cols>
  <sheetData>
    <row r="1" spans="1:2">
      <c r="A1" s="434" t="s">
        <v>17</v>
      </c>
      <c r="B1" s="434"/>
    </row>
    <row r="2" spans="1:2">
      <c r="A2" s="434" t="s">
        <v>274</v>
      </c>
      <c r="B2" s="434"/>
    </row>
    <row r="3" spans="1:2">
      <c r="A3" s="252" t="s">
        <v>125</v>
      </c>
      <c r="B3" s="252"/>
    </row>
    <row r="4" spans="1:2">
      <c r="A4" s="252"/>
      <c r="B4" s="252"/>
    </row>
    <row r="5" spans="1:2">
      <c r="A5" s="165" t="s">
        <v>177</v>
      </c>
      <c r="B5" s="260">
        <v>188.65</v>
      </c>
    </row>
    <row r="6" spans="1:2">
      <c r="A6" s="165" t="s">
        <v>126</v>
      </c>
      <c r="B6" s="257">
        <v>32491.14</v>
      </c>
    </row>
    <row r="7" spans="1:2" ht="21" thickBot="1">
      <c r="B7" s="261">
        <f>SUM(B5:B6)</f>
        <v>32679.79</v>
      </c>
    </row>
    <row r="8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9" sqref="B9"/>
    </sheetView>
  </sheetViews>
  <sheetFormatPr defaultRowHeight="20.25"/>
  <cols>
    <col min="1" max="1" width="55.140625" style="165" customWidth="1"/>
    <col min="2" max="2" width="17.7109375" style="165" customWidth="1"/>
    <col min="3" max="16384" width="9.140625" style="165"/>
  </cols>
  <sheetData>
    <row r="1" spans="1:3">
      <c r="A1" s="434" t="s">
        <v>17</v>
      </c>
      <c r="B1" s="434"/>
      <c r="C1" s="255"/>
    </row>
    <row r="2" spans="1:3">
      <c r="A2" s="434" t="s">
        <v>273</v>
      </c>
      <c r="B2" s="434"/>
      <c r="C2" s="255"/>
    </row>
    <row r="3" spans="1:3">
      <c r="A3" s="440" t="s">
        <v>124</v>
      </c>
      <c r="B3" s="440"/>
      <c r="C3" s="256"/>
    </row>
    <row r="5" spans="1:3">
      <c r="A5" s="165" t="s">
        <v>86</v>
      </c>
      <c r="B5" s="257">
        <v>123.25</v>
      </c>
    </row>
    <row r="6" spans="1:3">
      <c r="A6" s="165" t="s">
        <v>248</v>
      </c>
      <c r="B6" s="257">
        <v>147.9</v>
      </c>
    </row>
    <row r="7" spans="1:3">
      <c r="A7" s="165" t="s">
        <v>79</v>
      </c>
      <c r="B7" s="257">
        <v>13954.91</v>
      </c>
    </row>
    <row r="8" spans="1:3">
      <c r="A8" s="165" t="s">
        <v>222</v>
      </c>
      <c r="B8" s="257">
        <v>61252</v>
      </c>
    </row>
    <row r="9" spans="1:3" ht="21" thickBot="1">
      <c r="A9" s="165" t="s">
        <v>85</v>
      </c>
      <c r="B9" s="261">
        <f>SUM(B5:B8)</f>
        <v>75478.06</v>
      </c>
    </row>
    <row r="10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0" sqref="B10"/>
    </sheetView>
  </sheetViews>
  <sheetFormatPr defaultRowHeight="20.25"/>
  <cols>
    <col min="1" max="1" width="55.140625" style="165" customWidth="1"/>
    <col min="2" max="2" width="16.5703125" style="165" customWidth="1"/>
    <col min="3" max="16384" width="9.140625" style="165"/>
  </cols>
  <sheetData>
    <row r="1" spans="1:3">
      <c r="A1" s="434" t="s">
        <v>17</v>
      </c>
      <c r="B1" s="434"/>
      <c r="C1" s="255"/>
    </row>
    <row r="2" spans="1:3">
      <c r="A2" s="441" t="s">
        <v>272</v>
      </c>
      <c r="B2" s="441"/>
      <c r="C2" s="255"/>
    </row>
    <row r="3" spans="1:3">
      <c r="A3" s="440" t="s">
        <v>124</v>
      </c>
      <c r="B3" s="440"/>
      <c r="C3" s="256"/>
    </row>
    <row r="5" spans="1:3">
      <c r="A5" s="165" t="s">
        <v>64</v>
      </c>
      <c r="B5" s="257">
        <v>123.25</v>
      </c>
    </row>
    <row r="6" spans="1:3">
      <c r="A6" s="165" t="s">
        <v>213</v>
      </c>
      <c r="B6" s="257">
        <v>8609.8799999999992</v>
      </c>
    </row>
    <row r="7" spans="1:3">
      <c r="A7" s="165" t="s">
        <v>79</v>
      </c>
      <c r="B7" s="257">
        <v>13954.91</v>
      </c>
    </row>
    <row r="8" spans="1:3">
      <c r="A8" s="165" t="s">
        <v>222</v>
      </c>
      <c r="B8" s="257">
        <v>225812</v>
      </c>
    </row>
    <row r="9" spans="1:3">
      <c r="A9" s="165" t="s">
        <v>254</v>
      </c>
      <c r="B9" s="257">
        <v>26234.77</v>
      </c>
    </row>
    <row r="10" spans="1:3" ht="21" thickBot="1">
      <c r="B10" s="258">
        <f>SUM(B5:B9)</f>
        <v>274734.81</v>
      </c>
    </row>
    <row r="11" spans="1:3" ht="21" thickTop="1">
      <c r="B11" s="259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tabSelected="1" topLeftCell="A61" zoomScale="75" zoomScaleNormal="73" zoomScaleSheetLayoutView="75" workbookViewId="0">
      <selection activeCell="C68" sqref="C68"/>
    </sheetView>
  </sheetViews>
  <sheetFormatPr defaultRowHeight="21.75"/>
  <cols>
    <col min="1" max="1" width="9.42578125" style="1" customWidth="1"/>
    <col min="2" max="2" width="12.28515625" style="9" customWidth="1"/>
    <col min="3" max="3" width="10" style="9" customWidth="1"/>
    <col min="4" max="5" width="9.42578125" style="9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9" customWidth="1"/>
    <col min="14" max="14" width="7.5703125" style="1" customWidth="1"/>
    <col min="15" max="15" width="8.85546875" style="1" customWidth="1"/>
    <col min="16" max="16" width="8.5703125" style="1" customWidth="1"/>
    <col min="17" max="17" width="7.42578125" style="1" customWidth="1"/>
    <col min="18" max="18" width="9.42578125" style="1" customWidth="1"/>
    <col min="19" max="19" width="9.5703125" style="1" customWidth="1"/>
    <col min="20" max="20" width="9.42578125" style="9" customWidth="1"/>
    <col min="21" max="16384" width="9.140625" style="1"/>
  </cols>
  <sheetData>
    <row r="1" spans="1:26" ht="18" customHeight="1">
      <c r="A1" s="448" t="s">
        <v>36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6">
      <c r="A2" s="448" t="s">
        <v>37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</row>
    <row r="3" spans="1:26">
      <c r="A3" s="449" t="s">
        <v>275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</row>
    <row r="4" spans="1:26" s="12" customFormat="1" ht="21.75" customHeight="1">
      <c r="A4" s="10" t="s">
        <v>38</v>
      </c>
      <c r="B4" s="445" t="s">
        <v>39</v>
      </c>
      <c r="C4" s="446"/>
      <c r="D4" s="445" t="s">
        <v>72</v>
      </c>
      <c r="E4" s="446"/>
      <c r="F4" s="445" t="s">
        <v>60</v>
      </c>
      <c r="G4" s="447"/>
      <c r="H4" s="446"/>
      <c r="I4" s="445" t="s">
        <v>41</v>
      </c>
      <c r="J4" s="446"/>
      <c r="K4" s="445" t="s">
        <v>42</v>
      </c>
      <c r="L4" s="447"/>
      <c r="M4" s="446"/>
      <c r="N4" s="388" t="s">
        <v>204</v>
      </c>
      <c r="O4" s="445" t="s">
        <v>207</v>
      </c>
      <c r="P4" s="446"/>
      <c r="Q4" s="21" t="s">
        <v>43</v>
      </c>
      <c r="R4" s="254" t="s">
        <v>43</v>
      </c>
      <c r="S4" s="21" t="s">
        <v>44</v>
      </c>
      <c r="T4" s="442" t="s">
        <v>45</v>
      </c>
    </row>
    <row r="5" spans="1:26" s="13" customFormat="1" thickBot="1">
      <c r="A5" s="11" t="s">
        <v>46</v>
      </c>
      <c r="B5" s="21" t="s">
        <v>47</v>
      </c>
      <c r="C5" s="21" t="s">
        <v>63</v>
      </c>
      <c r="D5" s="21" t="s">
        <v>174</v>
      </c>
      <c r="E5" s="21" t="s">
        <v>203</v>
      </c>
      <c r="F5" s="21" t="s">
        <v>243</v>
      </c>
      <c r="G5" s="21" t="s">
        <v>61</v>
      </c>
      <c r="H5" s="21" t="s">
        <v>221</v>
      </c>
      <c r="I5" s="21" t="s">
        <v>48</v>
      </c>
      <c r="J5" s="21" t="s">
        <v>123</v>
      </c>
      <c r="K5" s="21" t="s">
        <v>49</v>
      </c>
      <c r="L5" s="21" t="s">
        <v>50</v>
      </c>
      <c r="M5" s="21" t="s">
        <v>87</v>
      </c>
      <c r="N5" s="21" t="s">
        <v>205</v>
      </c>
      <c r="O5" s="21" t="s">
        <v>249</v>
      </c>
      <c r="P5" s="21" t="s">
        <v>210</v>
      </c>
      <c r="Q5" s="21" t="s">
        <v>208</v>
      </c>
      <c r="R5" s="21" t="s">
        <v>51</v>
      </c>
      <c r="S5" s="21" t="s">
        <v>52</v>
      </c>
      <c r="T5" s="443"/>
    </row>
    <row r="6" spans="1:26" s="2" customFormat="1" ht="22.5" thickTop="1">
      <c r="A6" s="17">
        <v>510000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26"/>
      <c r="P6" s="26"/>
      <c r="Q6" s="26"/>
      <c r="R6" s="26"/>
      <c r="S6" s="26"/>
      <c r="T6" s="26"/>
      <c r="U6" s="16"/>
    </row>
    <row r="7" spans="1:26" s="2" customFormat="1">
      <c r="A7" s="143">
        <v>110300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4"/>
      <c r="M7" s="37"/>
      <c r="N7" s="37"/>
      <c r="O7" s="37"/>
      <c r="P7" s="37"/>
      <c r="Q7" s="37"/>
      <c r="R7" s="37"/>
      <c r="S7" s="144">
        <v>16149</v>
      </c>
      <c r="T7" s="144">
        <v>16149</v>
      </c>
      <c r="U7" s="16"/>
    </row>
    <row r="8" spans="1:26" s="2" customFormat="1">
      <c r="A8" s="330" t="s">
        <v>198</v>
      </c>
      <c r="B8" s="28"/>
      <c r="C8" s="28"/>
      <c r="D8" s="28"/>
      <c r="E8" s="28"/>
      <c r="F8" s="28"/>
      <c r="G8" s="28"/>
      <c r="H8" s="28"/>
      <c r="I8" s="28"/>
      <c r="J8" s="28"/>
      <c r="K8" s="36"/>
      <c r="L8" s="331"/>
      <c r="M8" s="28"/>
      <c r="N8" s="28"/>
      <c r="O8" s="28"/>
      <c r="P8" s="28"/>
      <c r="Q8" s="28"/>
      <c r="R8" s="28"/>
      <c r="S8" s="332">
        <v>14500</v>
      </c>
      <c r="T8" s="332">
        <v>14500</v>
      </c>
      <c r="U8" s="16"/>
    </row>
    <row r="9" spans="1:26" s="422" customFormat="1">
      <c r="A9" s="330" t="s">
        <v>276</v>
      </c>
      <c r="B9" s="28"/>
      <c r="C9" s="28"/>
      <c r="D9" s="28"/>
      <c r="E9" s="28"/>
      <c r="F9" s="28"/>
      <c r="G9" s="28"/>
      <c r="H9" s="28"/>
      <c r="I9" s="28"/>
      <c r="J9" s="28"/>
      <c r="K9" s="36"/>
      <c r="L9" s="331"/>
      <c r="M9" s="28"/>
      <c r="N9" s="28"/>
      <c r="O9" s="28"/>
      <c r="P9" s="28"/>
      <c r="Q9" s="28"/>
      <c r="R9" s="28"/>
      <c r="S9" s="332">
        <v>97361</v>
      </c>
      <c r="T9" s="332">
        <v>97361</v>
      </c>
      <c r="U9" s="421"/>
    </row>
    <row r="10" spans="1:26" s="5" customFormat="1">
      <c r="A10" s="60" t="s">
        <v>20</v>
      </c>
      <c r="B10" s="61"/>
      <c r="C10" s="62"/>
      <c r="D10" s="62"/>
      <c r="E10" s="62"/>
      <c r="F10" s="61"/>
      <c r="G10" s="61"/>
      <c r="H10" s="61"/>
      <c r="I10" s="61"/>
      <c r="J10" s="61"/>
      <c r="K10" s="61"/>
      <c r="L10" s="62"/>
      <c r="M10" s="61"/>
      <c r="N10" s="61"/>
      <c r="O10" s="61"/>
      <c r="P10" s="61"/>
      <c r="Q10" s="61"/>
      <c r="R10" s="61"/>
      <c r="S10" s="117">
        <v>128010</v>
      </c>
      <c r="T10" s="117">
        <v>128010</v>
      </c>
      <c r="U10" s="8"/>
      <c r="V10" s="5" t="s">
        <v>85</v>
      </c>
      <c r="W10" s="5" t="s">
        <v>85</v>
      </c>
    </row>
    <row r="11" spans="1:26" s="5" customFormat="1" ht="24" thickBot="1">
      <c r="A11" s="64" t="s">
        <v>75</v>
      </c>
      <c r="B11" s="63"/>
      <c r="C11" s="63"/>
      <c r="D11" s="63"/>
      <c r="E11" s="63"/>
      <c r="F11" s="63"/>
      <c r="G11" s="63"/>
      <c r="H11" s="63"/>
      <c r="I11" s="63"/>
      <c r="J11" s="63"/>
      <c r="K11" s="100"/>
      <c r="L11" s="65"/>
      <c r="M11" s="63"/>
      <c r="N11" s="63"/>
      <c r="O11" s="63"/>
      <c r="P11" s="63"/>
      <c r="Q11" s="63"/>
      <c r="R11" s="63"/>
      <c r="S11" s="114">
        <v>812082</v>
      </c>
      <c r="T11" s="114">
        <v>812082</v>
      </c>
      <c r="U11" s="8"/>
      <c r="W11" s="5" t="s">
        <v>85</v>
      </c>
      <c r="X11" s="5" t="s">
        <v>85</v>
      </c>
      <c r="Y11" s="5" t="s">
        <v>85</v>
      </c>
      <c r="Z11" s="5" t="s">
        <v>85</v>
      </c>
    </row>
    <row r="12" spans="1:26" s="14" customFormat="1" ht="16.5" customHeight="1" thickTop="1">
      <c r="A12" s="94" t="s">
        <v>96</v>
      </c>
      <c r="B12" s="83"/>
      <c r="C12" s="89"/>
      <c r="D12" s="89"/>
      <c r="E12" s="89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119"/>
      <c r="T12" s="120"/>
      <c r="U12" s="46"/>
    </row>
    <row r="13" spans="1:26" s="14" customFormat="1" ht="16.5" customHeight="1">
      <c r="A13" s="6" t="s">
        <v>227</v>
      </c>
      <c r="B13" s="90">
        <v>42840</v>
      </c>
      <c r="C13" s="90"/>
      <c r="D13" s="90"/>
      <c r="E13" s="90"/>
      <c r="F13" s="88"/>
      <c r="G13" s="88"/>
      <c r="H13" s="88"/>
      <c r="I13" s="88"/>
      <c r="J13" s="88"/>
      <c r="K13" s="90"/>
      <c r="L13" s="88"/>
      <c r="M13" s="88"/>
      <c r="N13" s="88"/>
      <c r="O13" s="88"/>
      <c r="P13" s="88" t="s">
        <v>85</v>
      </c>
      <c r="Q13" s="88"/>
      <c r="R13" s="88"/>
      <c r="S13" s="121"/>
      <c r="T13" s="90">
        <v>42840</v>
      </c>
      <c r="U13" s="46"/>
    </row>
    <row r="14" spans="1:26" s="14" customFormat="1" ht="16.5" customHeight="1">
      <c r="A14" s="22" t="s">
        <v>228</v>
      </c>
      <c r="B14" s="105">
        <v>3510</v>
      </c>
      <c r="C14" s="105"/>
      <c r="D14" s="105"/>
      <c r="E14" s="105"/>
      <c r="F14" s="106"/>
      <c r="G14" s="106"/>
      <c r="H14" s="106"/>
      <c r="I14" s="106"/>
      <c r="J14" s="106"/>
      <c r="K14" s="105"/>
      <c r="L14" s="106"/>
      <c r="M14" s="106"/>
      <c r="N14" s="106"/>
      <c r="O14" s="106"/>
      <c r="P14" s="106"/>
      <c r="Q14" s="106" t="s">
        <v>85</v>
      </c>
      <c r="R14" s="106"/>
      <c r="S14" s="106"/>
      <c r="T14" s="104">
        <v>3510</v>
      </c>
      <c r="U14" s="46"/>
      <c r="V14" s="14" t="s">
        <v>85</v>
      </c>
      <c r="W14" s="14" t="s">
        <v>85</v>
      </c>
    </row>
    <row r="15" spans="1:26" s="14" customFormat="1" ht="16.5" customHeight="1">
      <c r="A15" s="22" t="s">
        <v>229</v>
      </c>
      <c r="B15" s="105">
        <v>3510</v>
      </c>
      <c r="C15" s="105"/>
      <c r="D15" s="105"/>
      <c r="E15" s="105"/>
      <c r="F15" s="106"/>
      <c r="G15" s="106"/>
      <c r="H15" s="106"/>
      <c r="I15" s="106"/>
      <c r="J15" s="106"/>
      <c r="K15" s="105"/>
      <c r="L15" s="106"/>
      <c r="M15" s="106" t="s">
        <v>85</v>
      </c>
      <c r="N15" s="106"/>
      <c r="O15" s="106"/>
      <c r="P15" s="106"/>
      <c r="Q15" s="106"/>
      <c r="R15" s="106"/>
      <c r="S15" s="106"/>
      <c r="T15" s="104">
        <v>3510</v>
      </c>
      <c r="U15" s="46"/>
      <c r="W15" s="14" t="s">
        <v>85</v>
      </c>
    </row>
    <row r="16" spans="1:26" s="14" customFormat="1" ht="16.5" customHeight="1">
      <c r="A16" s="22" t="s">
        <v>230</v>
      </c>
      <c r="B16" s="105">
        <v>7200</v>
      </c>
      <c r="C16" s="105"/>
      <c r="D16" s="105"/>
      <c r="E16" s="105"/>
      <c r="F16" s="106"/>
      <c r="G16" s="106"/>
      <c r="H16" s="106"/>
      <c r="I16" s="105"/>
      <c r="J16" s="106"/>
      <c r="K16" s="105"/>
      <c r="L16" s="106"/>
      <c r="M16" s="106"/>
      <c r="N16" s="106"/>
      <c r="O16" s="106"/>
      <c r="P16" s="106"/>
      <c r="Q16" s="106"/>
      <c r="R16" s="106" t="s">
        <v>85</v>
      </c>
      <c r="S16" s="106"/>
      <c r="T16" s="104">
        <v>7200</v>
      </c>
      <c r="U16" s="46"/>
      <c r="W16" s="14" t="s">
        <v>85</v>
      </c>
      <c r="X16" s="14" t="s">
        <v>85</v>
      </c>
    </row>
    <row r="17" spans="1:25" s="14" customFormat="1" ht="16.5" customHeight="1">
      <c r="A17" s="22" t="s">
        <v>231</v>
      </c>
      <c r="B17" s="95">
        <v>200400</v>
      </c>
      <c r="C17" s="96"/>
      <c r="D17" s="96"/>
      <c r="E17" s="96"/>
      <c r="F17" s="97"/>
      <c r="G17" s="97"/>
      <c r="H17" s="96"/>
      <c r="I17" s="96"/>
      <c r="J17" s="97"/>
      <c r="K17" s="96"/>
      <c r="L17" s="97"/>
      <c r="M17" s="97"/>
      <c r="N17" s="97"/>
      <c r="O17" s="97"/>
      <c r="P17" s="97"/>
      <c r="Q17" s="97"/>
      <c r="R17" s="97"/>
      <c r="S17" s="97"/>
      <c r="T17" s="300">
        <v>200400</v>
      </c>
      <c r="U17" s="46"/>
    </row>
    <row r="18" spans="1:25" s="14" customFormat="1" ht="16.5" customHeight="1">
      <c r="A18" s="66" t="s">
        <v>20</v>
      </c>
      <c r="B18" s="62">
        <v>257460</v>
      </c>
      <c r="C18" s="127"/>
      <c r="D18" s="127"/>
      <c r="E18" s="127"/>
      <c r="F18" s="127"/>
      <c r="G18" s="127"/>
      <c r="H18" s="127"/>
      <c r="I18" s="128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301">
        <v>257460</v>
      </c>
      <c r="U18" s="46"/>
    </row>
    <row r="19" spans="1:25" s="14" customFormat="1" ht="16.5" customHeight="1" thickBot="1">
      <c r="A19" s="68" t="s">
        <v>75</v>
      </c>
      <c r="B19" s="65">
        <v>2832060</v>
      </c>
      <c r="C19" s="84"/>
      <c r="D19" s="84"/>
      <c r="E19" s="84"/>
      <c r="F19" s="84"/>
      <c r="G19" s="84"/>
      <c r="H19" s="84"/>
      <c r="I19" s="115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302">
        <v>2832060</v>
      </c>
      <c r="U19" s="46"/>
      <c r="W19" s="14" t="s">
        <v>85</v>
      </c>
    </row>
    <row r="20" spans="1:25" s="14" customFormat="1" ht="18.75" customHeight="1" thickTop="1">
      <c r="A20" s="47" t="s">
        <v>98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/>
      <c r="V20" s="14" t="s">
        <v>85</v>
      </c>
      <c r="X20" s="14" t="s">
        <v>85</v>
      </c>
    </row>
    <row r="21" spans="1:25" s="51" customFormat="1" ht="18.75" customHeight="1">
      <c r="A21" s="91" t="s">
        <v>116</v>
      </c>
      <c r="B21" s="92">
        <v>119040</v>
      </c>
      <c r="C21" s="92">
        <v>31110</v>
      </c>
      <c r="D21" s="92"/>
      <c r="E21" s="92"/>
      <c r="F21" s="92"/>
      <c r="G21" s="92"/>
      <c r="H21" s="92"/>
      <c r="I21" s="92"/>
      <c r="J21" s="92"/>
      <c r="K21" s="92">
        <v>48950</v>
      </c>
      <c r="L21" s="92"/>
      <c r="M21" s="92"/>
      <c r="N21" s="91"/>
      <c r="O21" s="99"/>
      <c r="P21" s="99"/>
      <c r="Q21" s="93"/>
      <c r="R21" s="93"/>
      <c r="S21" s="93"/>
      <c r="T21" s="141">
        <v>199100</v>
      </c>
    </row>
    <row r="22" spans="1:25" s="51" customFormat="1" ht="18.75" customHeight="1">
      <c r="A22" s="110" t="s">
        <v>117</v>
      </c>
      <c r="B22" s="111">
        <v>25800</v>
      </c>
      <c r="C22" s="111">
        <v>3610</v>
      </c>
      <c r="D22" s="111"/>
      <c r="E22" s="111"/>
      <c r="F22" s="111"/>
      <c r="G22" s="111"/>
      <c r="H22" s="111"/>
      <c r="I22" s="111"/>
      <c r="J22" s="111"/>
      <c r="K22" s="111">
        <v>8335</v>
      </c>
      <c r="L22" s="111"/>
      <c r="M22" s="111"/>
      <c r="N22" s="110"/>
      <c r="O22" s="112"/>
      <c r="P22" s="112"/>
      <c r="Q22" s="113"/>
      <c r="R22" s="113"/>
      <c r="S22" s="113"/>
      <c r="T22" s="111">
        <v>37745</v>
      </c>
    </row>
    <row r="23" spans="1:25" s="51" customFormat="1" ht="18.75" customHeight="1">
      <c r="A23" s="110" t="s">
        <v>118</v>
      </c>
      <c r="B23" s="111">
        <v>5600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0"/>
      <c r="O23" s="112"/>
      <c r="P23" s="112"/>
      <c r="Q23" s="113"/>
      <c r="R23" s="113"/>
      <c r="S23" s="113"/>
      <c r="T23" s="111">
        <v>5600</v>
      </c>
      <c r="W23" s="51" t="s">
        <v>85</v>
      </c>
      <c r="Y23" s="51" t="s">
        <v>85</v>
      </c>
    </row>
    <row r="24" spans="1:25" s="38" customFormat="1">
      <c r="A24" s="30">
        <v>220600</v>
      </c>
      <c r="B24" s="36">
        <v>64010</v>
      </c>
      <c r="C24" s="28">
        <v>15310</v>
      </c>
      <c r="D24" s="28"/>
      <c r="E24" s="28"/>
      <c r="F24" s="107"/>
      <c r="G24" s="107">
        <v>1074.19</v>
      </c>
      <c r="H24" s="107"/>
      <c r="I24" s="28">
        <v>28150</v>
      </c>
      <c r="J24" s="28"/>
      <c r="K24" s="109">
        <v>12840</v>
      </c>
      <c r="L24" s="20"/>
      <c r="M24" s="108"/>
      <c r="N24" s="20"/>
      <c r="O24" s="107"/>
      <c r="P24" s="107"/>
      <c r="Q24" s="20"/>
      <c r="R24" s="20"/>
      <c r="S24" s="20"/>
      <c r="T24" s="142">
        <v>121384.19</v>
      </c>
      <c r="W24" s="38" t="s">
        <v>85</v>
      </c>
      <c r="X24" s="38" t="s">
        <v>85</v>
      </c>
    </row>
    <row r="25" spans="1:25" s="38" customFormat="1">
      <c r="A25" s="30">
        <v>220700</v>
      </c>
      <c r="B25" s="36">
        <v>35750</v>
      </c>
      <c r="C25" s="28">
        <v>3450</v>
      </c>
      <c r="D25" s="28"/>
      <c r="E25" s="28"/>
      <c r="F25" s="107"/>
      <c r="G25" s="107"/>
      <c r="H25" s="107"/>
      <c r="I25" s="28">
        <v>16850</v>
      </c>
      <c r="J25" s="28"/>
      <c r="K25" s="109">
        <v>5160</v>
      </c>
      <c r="L25" s="20"/>
      <c r="M25" s="108"/>
      <c r="N25" s="20"/>
      <c r="O25" s="107"/>
      <c r="P25" s="107" t="s">
        <v>85</v>
      </c>
      <c r="Q25" s="20"/>
      <c r="R25" s="20"/>
      <c r="S25" s="20"/>
      <c r="T25" s="335">
        <v>61210</v>
      </c>
    </row>
    <row r="26" spans="1:25" s="38" customFormat="1">
      <c r="A26" s="39">
        <v>221100</v>
      </c>
      <c r="B26" s="40">
        <v>5600</v>
      </c>
      <c r="C26" s="29"/>
      <c r="D26" s="29"/>
      <c r="E26" s="29"/>
      <c r="F26" s="41"/>
      <c r="G26" s="41"/>
      <c r="H26" s="41"/>
      <c r="I26" s="29"/>
      <c r="J26" s="29"/>
      <c r="K26" s="43"/>
      <c r="L26" s="44"/>
      <c r="M26" s="42"/>
      <c r="N26" s="44"/>
      <c r="O26" s="41"/>
      <c r="P26" s="41"/>
      <c r="Q26" s="44"/>
      <c r="R26" s="44"/>
      <c r="S26" s="44"/>
      <c r="T26" s="132">
        <v>5600</v>
      </c>
    </row>
    <row r="27" spans="1:25" s="15" customFormat="1" ht="23.25">
      <c r="A27" s="71" t="s">
        <v>20</v>
      </c>
      <c r="B27" s="101">
        <v>255800</v>
      </c>
      <c r="C27" s="72">
        <v>53480</v>
      </c>
      <c r="D27" s="72"/>
      <c r="E27" s="72"/>
      <c r="F27" s="73"/>
      <c r="G27" s="73">
        <v>1074.19</v>
      </c>
      <c r="H27" s="73"/>
      <c r="I27" s="75">
        <v>45000</v>
      </c>
      <c r="J27" s="74"/>
      <c r="K27" s="74">
        <v>75285</v>
      </c>
      <c r="L27" s="76"/>
      <c r="M27" s="98"/>
      <c r="N27" s="76"/>
      <c r="O27" s="87"/>
      <c r="P27" s="87"/>
      <c r="Q27" s="75"/>
      <c r="R27" s="76"/>
      <c r="S27" s="76"/>
      <c r="T27" s="133">
        <v>430639.19</v>
      </c>
    </row>
    <row r="28" spans="1:25" s="4" customFormat="1" ht="22.5" thickBot="1">
      <c r="A28" s="69" t="s">
        <v>75</v>
      </c>
      <c r="B28" s="77">
        <v>2517997.5</v>
      </c>
      <c r="C28" s="321">
        <v>525299.35</v>
      </c>
      <c r="D28" s="78"/>
      <c r="E28" s="78"/>
      <c r="F28" s="70"/>
      <c r="G28" s="70">
        <v>14574.19</v>
      </c>
      <c r="H28" s="70"/>
      <c r="I28" s="85">
        <v>486000</v>
      </c>
      <c r="J28" s="79"/>
      <c r="K28" s="77">
        <v>761986.61</v>
      </c>
      <c r="L28" s="64"/>
      <c r="M28" s="85"/>
      <c r="N28" s="64"/>
      <c r="O28" s="79"/>
      <c r="P28" s="79"/>
      <c r="Q28" s="70"/>
      <c r="R28" s="64"/>
      <c r="S28" s="64"/>
      <c r="T28" s="134">
        <v>4305857.6500000004</v>
      </c>
    </row>
    <row r="29" spans="1:25" s="2" customFormat="1" ht="22.5" thickTop="1">
      <c r="A29" s="31">
        <v>531000</v>
      </c>
      <c r="B29" s="45"/>
      <c r="C29" s="52"/>
      <c r="D29" s="52"/>
      <c r="E29" s="52"/>
      <c r="F29" s="53"/>
      <c r="G29" s="53"/>
      <c r="H29" s="53"/>
      <c r="I29" s="53"/>
      <c r="J29" s="53"/>
      <c r="K29" s="54"/>
      <c r="L29" s="33"/>
      <c r="M29" s="55"/>
      <c r="N29" s="33"/>
      <c r="O29" s="55"/>
      <c r="P29" s="55"/>
      <c r="Q29" s="53"/>
      <c r="R29" s="33"/>
      <c r="S29" s="33"/>
      <c r="T29" s="25"/>
    </row>
    <row r="30" spans="1:25" s="2" customFormat="1" ht="23.25">
      <c r="A30" s="32">
        <v>310400</v>
      </c>
      <c r="B30" s="35">
        <v>12750</v>
      </c>
      <c r="C30" s="57"/>
      <c r="D30" s="57"/>
      <c r="E30" s="57"/>
      <c r="F30" s="37"/>
      <c r="G30" s="37"/>
      <c r="H30" s="37"/>
      <c r="I30" s="37"/>
      <c r="J30" s="37"/>
      <c r="K30" s="58">
        <v>6400</v>
      </c>
      <c r="L30" s="34"/>
      <c r="M30" s="59"/>
      <c r="N30" s="34"/>
      <c r="O30" s="59"/>
      <c r="P30" s="59"/>
      <c r="Q30" s="37"/>
      <c r="R30" s="34"/>
      <c r="S30" s="34"/>
      <c r="T30" s="122">
        <v>19150</v>
      </c>
    </row>
    <row r="31" spans="1:25" s="2" customFormat="1" ht="23.25">
      <c r="A31" s="158">
        <v>310600</v>
      </c>
      <c r="B31" s="159">
        <v>4361</v>
      </c>
      <c r="C31" s="52"/>
      <c r="D31" s="52"/>
      <c r="E31" s="52"/>
      <c r="F31" s="53"/>
      <c r="G31" s="53"/>
      <c r="H31" s="53"/>
      <c r="I31" s="53"/>
      <c r="J31" s="53"/>
      <c r="K31" s="54"/>
      <c r="L31" s="33"/>
      <c r="M31" s="55"/>
      <c r="N31" s="33"/>
      <c r="O31" s="55"/>
      <c r="P31" s="55"/>
      <c r="Q31" s="53"/>
      <c r="R31" s="33"/>
      <c r="S31" s="33"/>
      <c r="T31" s="45">
        <v>4361</v>
      </c>
    </row>
    <row r="32" spans="1:25" s="2" customFormat="1" ht="23.25">
      <c r="A32" s="80" t="s">
        <v>20</v>
      </c>
      <c r="B32" s="102">
        <v>17111</v>
      </c>
      <c r="C32" s="81" t="s">
        <v>5</v>
      </c>
      <c r="D32" s="81"/>
      <c r="E32" s="81"/>
      <c r="F32" s="61"/>
      <c r="G32" s="67"/>
      <c r="H32" s="135"/>
      <c r="I32" s="61" t="s">
        <v>5</v>
      </c>
      <c r="J32" s="67"/>
      <c r="K32" s="140">
        <v>6400</v>
      </c>
      <c r="L32" s="60"/>
      <c r="M32" s="82"/>
      <c r="N32" s="60"/>
      <c r="O32" s="82"/>
      <c r="P32" s="82"/>
      <c r="Q32" s="67"/>
      <c r="R32" s="60"/>
      <c r="S32" s="60"/>
      <c r="T32" s="136">
        <v>23511</v>
      </c>
    </row>
    <row r="33" spans="1:20" s="2" customFormat="1" ht="24" thickBot="1">
      <c r="A33" s="69" t="s">
        <v>75</v>
      </c>
      <c r="B33" s="56">
        <v>303132</v>
      </c>
      <c r="C33" s="78">
        <v>4736</v>
      </c>
      <c r="D33" s="78"/>
      <c r="E33" s="78"/>
      <c r="F33" s="70"/>
      <c r="G33" s="70"/>
      <c r="H33" s="85"/>
      <c r="I33" s="70">
        <v>9660</v>
      </c>
      <c r="J33" s="70"/>
      <c r="K33" s="77">
        <v>105063</v>
      </c>
      <c r="L33" s="64"/>
      <c r="M33" s="79"/>
      <c r="N33" s="64"/>
      <c r="O33" s="79"/>
      <c r="P33" s="79"/>
      <c r="Q33" s="70"/>
      <c r="R33" s="64"/>
      <c r="S33" s="64"/>
      <c r="T33" s="134">
        <v>422591</v>
      </c>
    </row>
    <row r="34" spans="1:20" s="2" customFormat="1" ht="16.5" customHeight="1" thickTop="1">
      <c r="A34" s="103"/>
      <c r="B34" s="50"/>
      <c r="C34" s="49"/>
      <c r="D34" s="49"/>
      <c r="E34" s="49"/>
      <c r="F34" s="7"/>
      <c r="G34" s="7"/>
      <c r="H34" s="7"/>
      <c r="I34" s="7"/>
      <c r="J34" s="7"/>
      <c r="K34" s="7"/>
      <c r="L34" s="7"/>
      <c r="M34" s="49"/>
      <c r="N34" s="7"/>
      <c r="O34" s="7"/>
      <c r="P34" s="7"/>
      <c r="Q34" s="7"/>
      <c r="R34" s="7"/>
      <c r="S34" s="7"/>
      <c r="T34" s="50"/>
    </row>
    <row r="35" spans="1:20" s="2" customFormat="1" ht="16.5" customHeight="1">
      <c r="A35" s="103"/>
      <c r="B35" s="50"/>
      <c r="C35" s="49"/>
      <c r="D35" s="49"/>
      <c r="E35" s="49"/>
      <c r="F35" s="7"/>
      <c r="G35" s="7"/>
      <c r="H35" s="7"/>
      <c r="I35" s="7"/>
      <c r="J35" s="7"/>
      <c r="K35" s="7"/>
      <c r="L35" s="7"/>
      <c r="M35" s="49"/>
      <c r="N35" s="7"/>
      <c r="O35" s="7"/>
      <c r="P35" s="7"/>
      <c r="Q35" s="7"/>
      <c r="R35" s="7"/>
      <c r="S35" s="7"/>
      <c r="T35" s="50"/>
    </row>
    <row r="36" spans="1:20" s="2" customFormat="1" ht="16.5" customHeight="1">
      <c r="A36" s="103"/>
      <c r="B36" s="50"/>
      <c r="C36" s="49"/>
      <c r="D36" s="49"/>
      <c r="E36" s="49"/>
      <c r="F36" s="7"/>
      <c r="G36" s="7"/>
      <c r="H36" s="7"/>
      <c r="I36" s="7"/>
      <c r="J36" s="7"/>
      <c r="K36" s="7"/>
      <c r="L36" s="7"/>
      <c r="M36" s="49"/>
      <c r="N36" s="7"/>
      <c r="O36" s="7"/>
      <c r="P36" s="7"/>
      <c r="Q36" s="7"/>
      <c r="R36" s="7"/>
      <c r="S36" s="7"/>
      <c r="T36" s="50"/>
    </row>
    <row r="37" spans="1:20" s="2" customFormat="1">
      <c r="A37" s="444" t="s">
        <v>199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</row>
    <row r="38" spans="1:20" s="2" customFormat="1" ht="22.5" customHeight="1">
      <c r="A38" s="10" t="s">
        <v>38</v>
      </c>
      <c r="B38" s="445" t="s">
        <v>39</v>
      </c>
      <c r="C38" s="446"/>
      <c r="D38" s="445" t="s">
        <v>72</v>
      </c>
      <c r="E38" s="446"/>
      <c r="F38" s="445" t="s">
        <v>60</v>
      </c>
      <c r="G38" s="447"/>
      <c r="H38" s="446"/>
      <c r="I38" s="445" t="s">
        <v>41</v>
      </c>
      <c r="J38" s="446"/>
      <c r="K38" s="445" t="s">
        <v>42</v>
      </c>
      <c r="L38" s="447"/>
      <c r="M38" s="446"/>
      <c r="N38" s="328" t="s">
        <v>40</v>
      </c>
      <c r="O38" s="445" t="s">
        <v>207</v>
      </c>
      <c r="P38" s="446"/>
      <c r="Q38" s="21" t="s">
        <v>43</v>
      </c>
      <c r="R38" s="125" t="s">
        <v>204</v>
      </c>
      <c r="S38" s="21" t="s">
        <v>44</v>
      </c>
      <c r="T38" s="442" t="s">
        <v>45</v>
      </c>
    </row>
    <row r="39" spans="1:20" s="2" customFormat="1" ht="22.5" thickBot="1">
      <c r="A39" s="11" t="s">
        <v>46</v>
      </c>
      <c r="B39" s="21" t="s">
        <v>47</v>
      </c>
      <c r="C39" s="21" t="s">
        <v>63</v>
      </c>
      <c r="D39" s="21" t="s">
        <v>174</v>
      </c>
      <c r="E39" s="21" t="s">
        <v>203</v>
      </c>
      <c r="F39" s="21" t="s">
        <v>243</v>
      </c>
      <c r="G39" s="21" t="s">
        <v>61</v>
      </c>
      <c r="H39" s="21" t="s">
        <v>221</v>
      </c>
      <c r="I39" s="21" t="s">
        <v>48</v>
      </c>
      <c r="J39" s="21" t="s">
        <v>123</v>
      </c>
      <c r="K39" s="21" t="s">
        <v>49</v>
      </c>
      <c r="L39" s="21" t="s">
        <v>50</v>
      </c>
      <c r="M39" s="21" t="s">
        <v>87</v>
      </c>
      <c r="N39" s="21" t="s">
        <v>267</v>
      </c>
      <c r="O39" s="21" t="s">
        <v>249</v>
      </c>
      <c r="P39" s="21" t="s">
        <v>210</v>
      </c>
      <c r="Q39" s="21" t="s">
        <v>208</v>
      </c>
      <c r="R39" s="21" t="s">
        <v>205</v>
      </c>
      <c r="S39" s="21" t="s">
        <v>52</v>
      </c>
      <c r="T39" s="443"/>
    </row>
    <row r="40" spans="1:20" s="2" customFormat="1" ht="22.5" thickTop="1">
      <c r="A40" s="17">
        <v>532000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6"/>
      <c r="N40" s="26"/>
      <c r="O40" s="26"/>
      <c r="P40" s="26"/>
      <c r="Q40" s="26"/>
      <c r="R40" s="26"/>
      <c r="S40" s="26"/>
      <c r="T40" s="26"/>
    </row>
    <row r="41" spans="1:20" s="2" customFormat="1">
      <c r="A41" s="6" t="s">
        <v>200</v>
      </c>
      <c r="B41" s="23">
        <v>25800</v>
      </c>
      <c r="C41" s="23"/>
      <c r="D41" s="23"/>
      <c r="E41" s="23"/>
      <c r="F41" s="23"/>
      <c r="G41" s="23">
        <v>2480</v>
      </c>
      <c r="H41" s="23"/>
      <c r="I41" s="23">
        <v>20700</v>
      </c>
      <c r="J41" s="23"/>
      <c r="K41" s="36">
        <v>6200</v>
      </c>
      <c r="L41" s="24"/>
      <c r="M41" s="23"/>
      <c r="N41" s="23"/>
      <c r="O41" s="23"/>
      <c r="P41" s="23"/>
      <c r="Q41" s="23"/>
      <c r="R41" s="23"/>
      <c r="S41" s="23"/>
      <c r="T41" s="124">
        <v>55180</v>
      </c>
    </row>
    <row r="42" spans="1:20" s="2" customFormat="1">
      <c r="A42" s="6" t="s">
        <v>255</v>
      </c>
      <c r="B42" s="23">
        <v>132972</v>
      </c>
      <c r="C42" s="23"/>
      <c r="D42" s="116">
        <v>144725</v>
      </c>
      <c r="E42" s="23"/>
      <c r="F42" s="23"/>
      <c r="G42" s="23"/>
      <c r="H42" s="23"/>
      <c r="I42" s="23"/>
      <c r="J42" s="23"/>
      <c r="K42" s="36"/>
      <c r="L42" s="24"/>
      <c r="M42" s="23"/>
      <c r="N42" s="23"/>
      <c r="O42" s="23"/>
      <c r="P42" s="116"/>
      <c r="Q42" s="23"/>
      <c r="R42" s="23"/>
      <c r="S42" s="23"/>
      <c r="T42" s="116">
        <v>277697</v>
      </c>
    </row>
    <row r="43" spans="1:20" ht="23.25">
      <c r="A43" s="6" t="s">
        <v>237</v>
      </c>
      <c r="B43" s="23">
        <v>9590</v>
      </c>
      <c r="C43" s="23"/>
      <c r="D43" s="23"/>
      <c r="E43" s="23"/>
      <c r="F43" s="23"/>
      <c r="G43" s="23"/>
      <c r="H43" s="23"/>
      <c r="I43" s="23"/>
      <c r="J43" s="410">
        <v>1322</v>
      </c>
      <c r="K43" s="23"/>
      <c r="L43" s="24"/>
      <c r="M43" s="116"/>
      <c r="N43" s="116"/>
      <c r="O43" s="23"/>
      <c r="P43" s="116"/>
      <c r="Q43" s="23"/>
      <c r="R43" s="124">
        <v>12000</v>
      </c>
      <c r="S43" s="23"/>
      <c r="T43" s="124">
        <v>22912</v>
      </c>
    </row>
    <row r="44" spans="1:20" ht="23.25">
      <c r="A44" s="22" t="s">
        <v>277</v>
      </c>
      <c r="B44" s="25">
        <v>6140</v>
      </c>
      <c r="C44" s="25"/>
      <c r="D44" s="25"/>
      <c r="E44" s="25"/>
      <c r="F44" s="25"/>
      <c r="G44" s="25"/>
      <c r="H44" s="25"/>
      <c r="I44" s="25"/>
      <c r="J44" s="423"/>
      <c r="K44" s="25"/>
      <c r="L44" s="419"/>
      <c r="M44" s="420"/>
      <c r="N44" s="420"/>
      <c r="O44" s="25"/>
      <c r="P44" s="420"/>
      <c r="Q44" s="25"/>
      <c r="R44" s="25"/>
      <c r="S44" s="25"/>
      <c r="T44" s="154">
        <v>6140</v>
      </c>
    </row>
    <row r="45" spans="1:20" ht="23.25">
      <c r="A45" s="60" t="s">
        <v>20</v>
      </c>
      <c r="B45" s="61">
        <v>174502</v>
      </c>
      <c r="C45" s="61" t="s">
        <v>5</v>
      </c>
      <c r="D45" s="138">
        <v>144725</v>
      </c>
      <c r="E45" s="61" t="s">
        <v>5</v>
      </c>
      <c r="F45" s="123"/>
      <c r="G45" s="156">
        <v>2480</v>
      </c>
      <c r="H45" s="61"/>
      <c r="I45" s="61">
        <v>20700</v>
      </c>
      <c r="J45" s="411">
        <v>1322</v>
      </c>
      <c r="K45" s="61">
        <v>6200</v>
      </c>
      <c r="L45" s="62"/>
      <c r="M45" s="117" t="s">
        <v>5</v>
      </c>
      <c r="N45" s="117" t="s">
        <v>5</v>
      </c>
      <c r="O45" s="138" t="s">
        <v>5</v>
      </c>
      <c r="P45" s="117" t="s">
        <v>5</v>
      </c>
      <c r="Q45" s="61"/>
      <c r="R45" s="424">
        <v>12000</v>
      </c>
      <c r="S45" s="61"/>
      <c r="T45" s="138">
        <v>361929</v>
      </c>
    </row>
    <row r="46" spans="1:20" ht="24" thickBot="1">
      <c r="A46" s="64" t="s">
        <v>75</v>
      </c>
      <c r="B46" s="63">
        <v>925895.79</v>
      </c>
      <c r="C46" s="63">
        <v>64883</v>
      </c>
      <c r="D46" s="114">
        <v>186442</v>
      </c>
      <c r="E46" s="145">
        <v>16800</v>
      </c>
      <c r="F46" s="114"/>
      <c r="G46" s="114">
        <v>640372</v>
      </c>
      <c r="H46" s="114"/>
      <c r="I46" s="114">
        <v>144265.48000000001</v>
      </c>
      <c r="J46" s="118">
        <v>125961</v>
      </c>
      <c r="K46" s="100">
        <v>66686</v>
      </c>
      <c r="L46" s="65"/>
      <c r="M46" s="118">
        <v>25185</v>
      </c>
      <c r="N46" s="114">
        <v>3600</v>
      </c>
      <c r="O46" s="114">
        <v>161785</v>
      </c>
      <c r="P46" s="114">
        <v>266838</v>
      </c>
      <c r="Q46" s="63"/>
      <c r="R46" s="424">
        <v>12000</v>
      </c>
      <c r="S46" s="63"/>
      <c r="T46" s="415">
        <v>2640713.27</v>
      </c>
    </row>
    <row r="47" spans="1:20" ht="24" thickTop="1">
      <c r="A47" s="160" t="s">
        <v>104</v>
      </c>
      <c r="B47" s="146"/>
      <c r="C47" s="146"/>
      <c r="D47" s="146"/>
      <c r="E47" s="146"/>
      <c r="F47" s="146"/>
      <c r="G47" s="146"/>
      <c r="H47" s="147"/>
      <c r="I47" s="148"/>
      <c r="J47" s="149"/>
      <c r="K47" s="150"/>
      <c r="L47" s="151"/>
      <c r="M47" s="152"/>
      <c r="N47" s="147"/>
      <c r="O47" s="147"/>
      <c r="P47" s="147"/>
      <c r="Q47" s="146"/>
      <c r="R47" s="153"/>
      <c r="S47" s="146"/>
      <c r="T47" s="154"/>
    </row>
    <row r="48" spans="1:20" ht="23.25">
      <c r="A48" s="110" t="s">
        <v>239</v>
      </c>
      <c r="B48" s="112">
        <v>12977</v>
      </c>
      <c r="C48" s="336">
        <v>477</v>
      </c>
      <c r="D48" s="112"/>
      <c r="E48" s="112"/>
      <c r="F48" s="303"/>
      <c r="G48" s="303"/>
      <c r="H48" s="304"/>
      <c r="I48" s="310">
        <v>12000</v>
      </c>
      <c r="J48" s="305"/>
      <c r="K48" s="336">
        <v>1817</v>
      </c>
      <c r="L48" s="306"/>
      <c r="M48" s="307"/>
      <c r="N48" s="304"/>
      <c r="O48" s="304"/>
      <c r="P48" s="304"/>
      <c r="Q48" s="303"/>
      <c r="R48" s="308"/>
      <c r="S48" s="303"/>
      <c r="T48" s="309">
        <v>27271</v>
      </c>
    </row>
    <row r="49" spans="1:24" ht="23.25">
      <c r="A49" s="155" t="s">
        <v>20</v>
      </c>
      <c r="B49" s="61">
        <v>12977</v>
      </c>
      <c r="C49" s="61">
        <v>477</v>
      </c>
      <c r="D49" s="61"/>
      <c r="E49" s="61"/>
      <c r="F49" s="61"/>
      <c r="G49" s="156" t="s">
        <v>5</v>
      </c>
      <c r="H49" s="138"/>
      <c r="I49" s="424">
        <v>12000</v>
      </c>
      <c r="J49" s="117"/>
      <c r="K49" s="156">
        <v>1817</v>
      </c>
      <c r="L49" s="62"/>
      <c r="M49" s="137"/>
      <c r="N49" s="138"/>
      <c r="O49" s="138"/>
      <c r="P49" s="138"/>
      <c r="Q49" s="61"/>
      <c r="R49" s="157"/>
      <c r="S49" s="61"/>
      <c r="T49" s="390">
        <v>27271</v>
      </c>
    </row>
    <row r="50" spans="1:24" ht="24" thickBot="1">
      <c r="A50" s="64" t="s">
        <v>75</v>
      </c>
      <c r="B50" s="63">
        <v>217551</v>
      </c>
      <c r="C50" s="63">
        <v>19918</v>
      </c>
      <c r="D50" s="63"/>
      <c r="E50" s="63"/>
      <c r="F50" s="63"/>
      <c r="G50" s="114">
        <v>820630</v>
      </c>
      <c r="H50" s="114"/>
      <c r="I50" s="114">
        <v>105980</v>
      </c>
      <c r="J50" s="118"/>
      <c r="K50" s="100">
        <v>58597</v>
      </c>
      <c r="L50" s="65"/>
      <c r="M50" s="129"/>
      <c r="N50" s="114"/>
      <c r="O50" s="114"/>
      <c r="P50" s="114"/>
      <c r="Q50" s="63"/>
      <c r="R50" s="126"/>
      <c r="S50" s="63"/>
      <c r="T50" s="129">
        <v>1222676</v>
      </c>
    </row>
    <row r="51" spans="1:24" ht="22.5" thickTop="1">
      <c r="A51" s="47" t="s">
        <v>100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8"/>
      <c r="W51" s="1" t="s">
        <v>85</v>
      </c>
    </row>
    <row r="52" spans="1:24" ht="23.25">
      <c r="A52" s="110" t="s">
        <v>238</v>
      </c>
      <c r="B52" s="412">
        <v>940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 t="s">
        <v>85</v>
      </c>
      <c r="P52" s="104"/>
      <c r="Q52" s="104"/>
      <c r="R52" s="104"/>
      <c r="S52" s="104"/>
      <c r="T52" s="412">
        <v>940</v>
      </c>
    </row>
    <row r="53" spans="1:24" ht="23.25">
      <c r="A53" s="110" t="s">
        <v>268</v>
      </c>
      <c r="B53" s="412">
        <v>2520.92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412">
        <v>2520.92</v>
      </c>
    </row>
    <row r="54" spans="1:24" ht="23.25">
      <c r="A54" s="139" t="s">
        <v>223</v>
      </c>
      <c r="B54" s="413">
        <v>15629.89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417">
        <v>15629.89</v>
      </c>
    </row>
    <row r="55" spans="1:24" ht="23.25">
      <c r="A55" s="130" t="s">
        <v>20</v>
      </c>
      <c r="B55" s="414">
        <v>19090.810000000001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 t="s">
        <v>85</v>
      </c>
      <c r="P55" s="131"/>
      <c r="Q55" s="131"/>
      <c r="R55" s="131"/>
      <c r="S55" s="131"/>
      <c r="T55" s="418">
        <v>19090.810000000001</v>
      </c>
    </row>
    <row r="56" spans="1:24" ht="24" thickBot="1">
      <c r="A56" s="69" t="s">
        <v>75</v>
      </c>
      <c r="B56" s="56">
        <v>242570.8</v>
      </c>
      <c r="C56" s="78"/>
      <c r="D56" s="78"/>
      <c r="E56" s="78"/>
      <c r="F56" s="70"/>
      <c r="G56" s="70"/>
      <c r="H56" s="70"/>
      <c r="I56" s="85"/>
      <c r="J56" s="79"/>
      <c r="K56" s="86"/>
      <c r="L56" s="64"/>
      <c r="M56" s="85"/>
      <c r="N56" s="64"/>
      <c r="O56" s="79"/>
      <c r="P56" s="79"/>
      <c r="Q56" s="70"/>
      <c r="R56" s="64"/>
      <c r="S56" s="64"/>
      <c r="T56" s="86">
        <v>242570.8</v>
      </c>
      <c r="V56" s="1" t="s">
        <v>85</v>
      </c>
      <c r="W56" s="1" t="s">
        <v>85</v>
      </c>
      <c r="X56" s="1" t="s">
        <v>85</v>
      </c>
    </row>
    <row r="57" spans="1:24" ht="24" thickTop="1">
      <c r="A57" s="31">
        <v>541000</v>
      </c>
      <c r="B57" s="391"/>
      <c r="C57" s="392"/>
      <c r="D57" s="392"/>
      <c r="E57" s="392"/>
      <c r="F57" s="393"/>
      <c r="G57" s="393"/>
      <c r="H57" s="393"/>
      <c r="I57" s="394"/>
      <c r="J57" s="395"/>
      <c r="K57" s="396"/>
      <c r="L57" s="397"/>
      <c r="M57" s="394"/>
      <c r="N57" s="397"/>
      <c r="O57" s="395"/>
      <c r="P57" s="395"/>
      <c r="Q57" s="393"/>
      <c r="R57" s="397"/>
      <c r="S57" s="397"/>
      <c r="T57" s="396"/>
    </row>
    <row r="58" spans="1:24" ht="23.25">
      <c r="A58" s="39">
        <v>410100</v>
      </c>
      <c r="B58" s="405"/>
      <c r="C58" s="400"/>
      <c r="D58" s="400"/>
      <c r="E58" s="400"/>
      <c r="F58" s="401"/>
      <c r="G58" s="401"/>
      <c r="H58" s="401"/>
      <c r="I58" s="402"/>
      <c r="J58" s="403"/>
      <c r="K58" s="407"/>
      <c r="L58" s="404"/>
      <c r="M58" s="402"/>
      <c r="N58" s="404"/>
      <c r="O58" s="403"/>
      <c r="P58" s="403"/>
      <c r="Q58" s="401"/>
      <c r="R58" s="404"/>
      <c r="S58" s="404"/>
      <c r="T58" s="416"/>
    </row>
    <row r="59" spans="1:24" ht="23.25">
      <c r="A59" s="80" t="s">
        <v>20</v>
      </c>
      <c r="B59" s="398" t="s">
        <v>5</v>
      </c>
      <c r="C59" s="399"/>
      <c r="D59" s="399" t="s">
        <v>85</v>
      </c>
      <c r="E59" s="399"/>
      <c r="F59" s="67"/>
      <c r="G59" s="67"/>
      <c r="H59" s="67"/>
      <c r="I59" s="135"/>
      <c r="J59" s="82"/>
      <c r="K59" s="140" t="s">
        <v>5</v>
      </c>
      <c r="L59" s="60"/>
      <c r="M59" s="135"/>
      <c r="N59" s="60"/>
      <c r="O59" s="82"/>
      <c r="P59" s="82"/>
      <c r="Q59" s="67"/>
      <c r="R59" s="60"/>
      <c r="S59" s="60"/>
      <c r="T59" s="317" t="s">
        <v>5</v>
      </c>
    </row>
    <row r="60" spans="1:24" ht="24" thickBot="1">
      <c r="A60" s="69" t="s">
        <v>75</v>
      </c>
      <c r="B60" s="391">
        <v>10150</v>
      </c>
      <c r="C60" s="392"/>
      <c r="D60" s="392"/>
      <c r="E60" s="392"/>
      <c r="F60" s="393"/>
      <c r="G60" s="393"/>
      <c r="H60" s="393"/>
      <c r="I60" s="394"/>
      <c r="J60" s="395"/>
      <c r="K60" s="406">
        <v>76500</v>
      </c>
      <c r="L60" s="397"/>
      <c r="M60" s="394"/>
      <c r="N60" s="397"/>
      <c r="O60" s="395"/>
      <c r="P60" s="395"/>
      <c r="Q60" s="393"/>
      <c r="R60" s="397"/>
      <c r="S60" s="397"/>
      <c r="T60" s="396">
        <v>86650</v>
      </c>
    </row>
    <row r="61" spans="1:24" ht="22.5" thickTop="1">
      <c r="A61" s="161">
        <v>542000</v>
      </c>
      <c r="B61" s="162"/>
      <c r="C61" s="162"/>
      <c r="D61" s="162"/>
      <c r="E61" s="162"/>
      <c r="F61" s="163"/>
      <c r="G61" s="163"/>
      <c r="H61" s="163"/>
      <c r="I61" s="163"/>
      <c r="J61" s="163"/>
      <c r="K61" s="164"/>
      <c r="L61" s="164"/>
      <c r="M61" s="162"/>
      <c r="N61" s="164"/>
      <c r="O61" s="164"/>
      <c r="P61" s="164"/>
      <c r="Q61" s="164"/>
      <c r="R61" s="164"/>
      <c r="S61" s="164"/>
      <c r="T61" s="162"/>
    </row>
    <row r="62" spans="1:24">
      <c r="A62" s="80" t="s">
        <v>20</v>
      </c>
      <c r="B62" s="61" t="s">
        <v>5</v>
      </c>
      <c r="C62" s="311"/>
      <c r="D62" s="311"/>
      <c r="E62" s="311"/>
      <c r="F62" s="316"/>
      <c r="G62" s="316"/>
      <c r="H62" s="317"/>
      <c r="I62" s="318"/>
      <c r="J62" s="425"/>
      <c r="K62" s="117" t="s">
        <v>278</v>
      </c>
      <c r="L62" s="319"/>
      <c r="M62" s="320"/>
      <c r="N62" s="319"/>
      <c r="O62" s="319"/>
      <c r="P62" s="319"/>
      <c r="Q62" s="319"/>
      <c r="R62" s="319"/>
      <c r="S62" s="319"/>
      <c r="T62" s="137" t="s">
        <v>5</v>
      </c>
    </row>
    <row r="63" spans="1:24" ht="22.5" thickBot="1">
      <c r="A63" s="69" t="s">
        <v>75</v>
      </c>
      <c r="B63" s="70"/>
      <c r="C63" s="312"/>
      <c r="D63" s="312"/>
      <c r="E63" s="312"/>
      <c r="F63" s="313"/>
      <c r="G63" s="313"/>
      <c r="H63" s="314"/>
      <c r="I63" s="315"/>
      <c r="J63" s="315"/>
      <c r="K63" s="408">
        <v>1128000</v>
      </c>
      <c r="L63" s="69"/>
      <c r="M63" s="312"/>
      <c r="N63" s="69"/>
      <c r="O63" s="69"/>
      <c r="P63" s="69"/>
      <c r="Q63" s="69"/>
      <c r="R63" s="69"/>
      <c r="S63" s="69"/>
      <c r="T63" s="409">
        <v>1128000</v>
      </c>
      <c r="V63" s="1" t="s">
        <v>85</v>
      </c>
    </row>
    <row r="64" spans="1:24" ht="22.5" thickTop="1">
      <c r="A64" s="161">
        <v>560000</v>
      </c>
      <c r="B64" s="162"/>
      <c r="C64" s="162"/>
      <c r="D64" s="162"/>
      <c r="E64" s="162"/>
      <c r="F64" s="163"/>
      <c r="G64" s="163"/>
      <c r="H64" s="163"/>
      <c r="I64" s="163"/>
      <c r="J64" s="163"/>
      <c r="K64" s="164"/>
      <c r="L64" s="164"/>
      <c r="M64" s="162"/>
      <c r="N64" s="164"/>
      <c r="O64" s="164"/>
      <c r="P64" s="164"/>
      <c r="Q64" s="164"/>
      <c r="R64" s="164"/>
      <c r="S64" s="164"/>
      <c r="T64" s="162"/>
    </row>
    <row r="65" spans="1:20">
      <c r="A65" s="80" t="s">
        <v>20</v>
      </c>
      <c r="B65" s="67" t="s">
        <v>5</v>
      </c>
      <c r="C65" s="311"/>
      <c r="D65" s="311"/>
      <c r="E65" s="311"/>
      <c r="F65" s="316" t="s">
        <v>5</v>
      </c>
      <c r="G65" s="316" t="s">
        <v>5</v>
      </c>
      <c r="H65" s="317" t="s">
        <v>5</v>
      </c>
      <c r="I65" s="318"/>
      <c r="J65" s="318"/>
      <c r="K65" s="319"/>
      <c r="L65" s="319"/>
      <c r="M65" s="320"/>
      <c r="N65" s="319"/>
      <c r="O65" s="319"/>
      <c r="P65" s="319"/>
      <c r="Q65" s="319"/>
      <c r="R65" s="319"/>
      <c r="S65" s="319"/>
      <c r="T65" s="458" t="s">
        <v>5</v>
      </c>
    </row>
    <row r="66" spans="1:20" ht="22.5" thickBot="1">
      <c r="A66" s="69" t="s">
        <v>75</v>
      </c>
      <c r="B66" s="70">
        <v>20000</v>
      </c>
      <c r="C66" s="312"/>
      <c r="D66" s="312"/>
      <c r="E66" s="312"/>
      <c r="F66" s="313">
        <v>95280</v>
      </c>
      <c r="G66" s="313">
        <v>108000</v>
      </c>
      <c r="H66" s="314">
        <v>2395800</v>
      </c>
      <c r="I66" s="315"/>
      <c r="J66" s="315"/>
      <c r="K66" s="69"/>
      <c r="L66" s="69"/>
      <c r="M66" s="312"/>
      <c r="N66" s="69"/>
      <c r="O66" s="69"/>
      <c r="P66" s="69"/>
      <c r="Q66" s="69"/>
      <c r="R66" s="69"/>
      <c r="S66" s="69"/>
      <c r="T66" s="314">
        <v>2619080</v>
      </c>
    </row>
    <row r="67" spans="1:20" ht="22.5" thickTop="1"/>
  </sheetData>
  <mergeCells count="18"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O4:P4"/>
    <mergeCell ref="T38:T39"/>
    <mergeCell ref="A37:T37"/>
    <mergeCell ref="B38:C38"/>
    <mergeCell ref="K38:M38"/>
    <mergeCell ref="I38:J38"/>
    <mergeCell ref="F38:H38"/>
    <mergeCell ref="D38:E38"/>
    <mergeCell ref="O38:P38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topLeftCell="A19" workbookViewId="0">
      <selection activeCell="G28" sqref="G28"/>
    </sheetView>
  </sheetViews>
  <sheetFormatPr defaultRowHeight="20.25"/>
  <cols>
    <col min="1" max="1" width="48.5703125" style="165" customWidth="1"/>
    <col min="2" max="2" width="11.7109375" style="197" customWidth="1"/>
    <col min="3" max="3" width="18.85546875" style="194" customWidth="1"/>
    <col min="4" max="4" width="17.85546875" style="195" customWidth="1"/>
    <col min="5" max="5" width="12.5703125" style="196" customWidth="1"/>
    <col min="6" max="6" width="4" style="197" customWidth="1"/>
    <col min="7" max="16384" width="9.140625" style="165"/>
  </cols>
  <sheetData>
    <row r="1" spans="1:7">
      <c r="A1" s="434" t="s">
        <v>0</v>
      </c>
      <c r="B1" s="434"/>
      <c r="C1" s="434"/>
      <c r="D1" s="434"/>
      <c r="E1" s="434"/>
      <c r="F1" s="434"/>
    </row>
    <row r="2" spans="1:7">
      <c r="A2" s="434" t="s">
        <v>90</v>
      </c>
      <c r="B2" s="434"/>
      <c r="C2" s="434"/>
      <c r="D2" s="434"/>
      <c r="E2" s="434"/>
      <c r="F2" s="434"/>
    </row>
    <row r="3" spans="1:7">
      <c r="A3" s="450" t="s">
        <v>270</v>
      </c>
      <c r="B3" s="450"/>
      <c r="C3" s="450"/>
      <c r="D3" s="450"/>
      <c r="E3" s="450"/>
      <c r="F3" s="450"/>
    </row>
    <row r="4" spans="1:7" ht="20.25" customHeight="1">
      <c r="A4" s="166"/>
      <c r="B4" s="166"/>
      <c r="C4" s="167"/>
      <c r="D4" s="168"/>
      <c r="E4" s="169"/>
      <c r="F4" s="169"/>
    </row>
    <row r="5" spans="1:7" s="173" customFormat="1" ht="22.5" customHeight="1">
      <c r="A5" s="170" t="s">
        <v>1</v>
      </c>
      <c r="B5" s="170" t="s">
        <v>2</v>
      </c>
      <c r="C5" s="171" t="s">
        <v>3</v>
      </c>
      <c r="D5" s="170" t="s">
        <v>4</v>
      </c>
      <c r="E5" s="172"/>
      <c r="F5" s="172"/>
      <c r="G5" s="172"/>
    </row>
    <row r="6" spans="1:7" ht="21" customHeight="1">
      <c r="A6" s="174" t="s">
        <v>76</v>
      </c>
      <c r="B6" s="190" t="s">
        <v>91</v>
      </c>
      <c r="C6" s="176">
        <v>24404572.600000001</v>
      </c>
      <c r="D6" s="177"/>
      <c r="E6" s="178" t="s">
        <v>85</v>
      </c>
      <c r="F6" s="179"/>
      <c r="G6" s="180">
        <v>102035</v>
      </c>
    </row>
    <row r="7" spans="1:7" ht="19.5" customHeight="1">
      <c r="A7" s="181" t="s">
        <v>175</v>
      </c>
      <c r="B7" s="182" t="s">
        <v>91</v>
      </c>
      <c r="C7" s="183">
        <v>53521.38</v>
      </c>
      <c r="D7" s="184"/>
      <c r="E7" s="178"/>
      <c r="F7" s="185"/>
      <c r="G7" s="180"/>
    </row>
    <row r="8" spans="1:7" ht="21" customHeight="1">
      <c r="A8" s="181" t="s">
        <v>77</v>
      </c>
      <c r="B8" s="182" t="s">
        <v>91</v>
      </c>
      <c r="C8" s="176">
        <v>102.79</v>
      </c>
      <c r="D8" s="186"/>
      <c r="E8" s="178"/>
      <c r="F8" s="185"/>
      <c r="G8" s="180"/>
    </row>
    <row r="9" spans="1:7" ht="21.75" customHeight="1">
      <c r="A9" s="181" t="s">
        <v>250</v>
      </c>
      <c r="B9" s="182" t="s">
        <v>91</v>
      </c>
      <c r="C9" s="176">
        <v>7980260.3899999997</v>
      </c>
      <c r="D9" s="186"/>
      <c r="E9" s="178"/>
      <c r="F9" s="185"/>
      <c r="G9" s="180"/>
    </row>
    <row r="10" spans="1:7" ht="21.75" customHeight="1">
      <c r="A10" s="181" t="s">
        <v>251</v>
      </c>
      <c r="B10" s="182" t="s">
        <v>91</v>
      </c>
      <c r="C10" s="176">
        <v>660618.18000000005</v>
      </c>
      <c r="D10" s="186"/>
      <c r="E10" s="178"/>
      <c r="F10" s="329"/>
      <c r="G10" s="180"/>
    </row>
    <row r="11" spans="1:7">
      <c r="A11" s="175" t="s">
        <v>6</v>
      </c>
      <c r="B11" s="182" t="s">
        <v>92</v>
      </c>
      <c r="C11" s="176">
        <v>102035</v>
      </c>
      <c r="D11" s="186"/>
      <c r="E11" s="178"/>
      <c r="F11" s="185"/>
      <c r="G11" s="180"/>
    </row>
    <row r="12" spans="1:7">
      <c r="A12" s="175" t="s">
        <v>65</v>
      </c>
      <c r="B12" s="182"/>
      <c r="C12" s="176"/>
      <c r="D12" s="187">
        <v>102.79</v>
      </c>
      <c r="E12" s="178"/>
      <c r="F12" s="188"/>
      <c r="G12" s="180"/>
    </row>
    <row r="13" spans="1:7">
      <c r="A13" s="175" t="s">
        <v>7</v>
      </c>
      <c r="B13" s="182"/>
      <c r="C13" s="176"/>
      <c r="D13" s="187">
        <v>53521.38</v>
      </c>
      <c r="E13" s="178"/>
      <c r="F13" s="185"/>
      <c r="G13" s="180"/>
    </row>
    <row r="14" spans="1:7">
      <c r="A14" s="175" t="s">
        <v>78</v>
      </c>
      <c r="B14" s="182" t="s">
        <v>93</v>
      </c>
      <c r="C14" s="176"/>
      <c r="D14" s="187">
        <v>269000</v>
      </c>
      <c r="E14" s="178"/>
      <c r="F14" s="185"/>
      <c r="G14" s="180"/>
    </row>
    <row r="15" spans="1:7">
      <c r="A15" s="175" t="s">
        <v>178</v>
      </c>
      <c r="B15" s="182"/>
      <c r="C15" s="176"/>
      <c r="D15" s="187">
        <v>191709</v>
      </c>
      <c r="E15" s="178"/>
      <c r="F15" s="185"/>
      <c r="G15" s="180"/>
    </row>
    <row r="16" spans="1:7">
      <c r="A16" s="189" t="s">
        <v>16</v>
      </c>
      <c r="B16" s="188"/>
      <c r="C16" s="176"/>
      <c r="D16" s="187">
        <v>8131488.3700000001</v>
      </c>
      <c r="E16" s="178"/>
      <c r="F16" s="185"/>
      <c r="G16" s="180"/>
    </row>
    <row r="17" spans="1:7">
      <c r="A17" s="189" t="s">
        <v>84</v>
      </c>
      <c r="B17" s="190"/>
      <c r="C17" s="176"/>
      <c r="D17" s="187">
        <v>10365908.810000001</v>
      </c>
      <c r="E17" s="178"/>
      <c r="F17" s="185"/>
      <c r="G17" s="180"/>
    </row>
    <row r="18" spans="1:7">
      <c r="A18" s="189" t="s">
        <v>15</v>
      </c>
      <c r="B18" s="190"/>
      <c r="C18" s="176">
        <v>812082</v>
      </c>
      <c r="D18" s="187"/>
      <c r="E18" s="178"/>
      <c r="F18" s="185"/>
      <c r="G18" s="180"/>
    </row>
    <row r="19" spans="1:7">
      <c r="A19" s="189" t="s">
        <v>95</v>
      </c>
      <c r="B19" s="190"/>
      <c r="C19" s="176">
        <v>2832060</v>
      </c>
      <c r="D19" s="187"/>
      <c r="E19" s="178"/>
      <c r="F19" s="185"/>
      <c r="G19" s="180"/>
    </row>
    <row r="20" spans="1:7">
      <c r="A20" s="175" t="s">
        <v>97</v>
      </c>
      <c r="B20" s="190"/>
      <c r="C20" s="176">
        <v>4304789.6500000004</v>
      </c>
      <c r="D20" s="187"/>
      <c r="E20" s="178"/>
      <c r="F20" s="185"/>
      <c r="G20" s="180"/>
    </row>
    <row r="21" spans="1:7">
      <c r="A21" s="175" t="s">
        <v>8</v>
      </c>
      <c r="B21" s="190"/>
      <c r="C21" s="176">
        <v>422591</v>
      </c>
      <c r="D21" s="187"/>
      <c r="E21" s="178"/>
      <c r="F21" s="185"/>
      <c r="G21" s="180"/>
    </row>
    <row r="22" spans="1:7">
      <c r="A22" s="175" t="s">
        <v>9</v>
      </c>
      <c r="B22" s="190"/>
      <c r="C22" s="176">
        <v>2634013.27</v>
      </c>
      <c r="D22" s="187"/>
      <c r="E22" s="178"/>
      <c r="F22" s="185"/>
      <c r="G22" s="180"/>
    </row>
    <row r="23" spans="1:7">
      <c r="A23" s="189" t="s">
        <v>10</v>
      </c>
      <c r="B23" s="190"/>
      <c r="C23" s="176">
        <v>1222676</v>
      </c>
      <c r="D23" s="187"/>
      <c r="E23" s="178"/>
      <c r="F23" s="185"/>
      <c r="G23" s="180"/>
    </row>
    <row r="24" spans="1:7">
      <c r="A24" s="189" t="s">
        <v>11</v>
      </c>
      <c r="B24" s="190"/>
      <c r="C24" s="176">
        <v>242570.8</v>
      </c>
      <c r="D24" s="187"/>
      <c r="E24" s="178"/>
      <c r="F24" s="185"/>
      <c r="G24" s="180"/>
    </row>
    <row r="25" spans="1:7">
      <c r="A25" s="189" t="s">
        <v>12</v>
      </c>
      <c r="B25" s="190"/>
      <c r="C25" s="176">
        <v>2619080</v>
      </c>
      <c r="D25" s="187"/>
      <c r="E25" s="178"/>
      <c r="F25" s="185"/>
      <c r="G25" s="180"/>
    </row>
    <row r="26" spans="1:7">
      <c r="A26" s="189" t="s">
        <v>252</v>
      </c>
      <c r="B26" s="190"/>
      <c r="C26" s="176">
        <v>86650</v>
      </c>
      <c r="D26" s="187"/>
      <c r="E26" s="178"/>
      <c r="F26" s="329"/>
      <c r="G26" s="180"/>
    </row>
    <row r="27" spans="1:7">
      <c r="A27" s="189" t="s">
        <v>240</v>
      </c>
      <c r="B27" s="190"/>
      <c r="C27" s="176">
        <v>7400</v>
      </c>
      <c r="D27" s="187"/>
      <c r="E27" s="178"/>
      <c r="F27" s="329"/>
      <c r="G27" s="180"/>
    </row>
    <row r="28" spans="1:7">
      <c r="A28" s="189" t="s">
        <v>13</v>
      </c>
      <c r="B28" s="190"/>
      <c r="C28" s="176">
        <v>1128000</v>
      </c>
      <c r="D28" s="187"/>
      <c r="E28" s="178"/>
      <c r="F28" s="350"/>
      <c r="G28" s="180"/>
    </row>
    <row r="29" spans="1:7">
      <c r="A29" s="175" t="s">
        <v>101</v>
      </c>
      <c r="B29" s="190"/>
      <c r="C29" s="176"/>
      <c r="D29" s="187">
        <v>29432288.550000001</v>
      </c>
      <c r="E29" s="178"/>
      <c r="F29" s="185"/>
      <c r="G29" s="180"/>
    </row>
    <row r="30" spans="1:7">
      <c r="A30" s="175" t="s">
        <v>214</v>
      </c>
      <c r="B30" s="190"/>
      <c r="C30" s="176"/>
      <c r="D30" s="187">
        <v>274734.81</v>
      </c>
      <c r="E30" s="178"/>
      <c r="F30" s="185"/>
      <c r="G30" s="180"/>
    </row>
    <row r="31" spans="1:7">
      <c r="A31" s="189" t="s">
        <v>176</v>
      </c>
      <c r="B31" s="165"/>
      <c r="C31" s="176"/>
      <c r="D31" s="187">
        <v>701600</v>
      </c>
      <c r="E31" s="178"/>
      <c r="F31" s="185"/>
      <c r="G31" s="180"/>
    </row>
    <row r="32" spans="1:7">
      <c r="A32" s="189" t="s">
        <v>190</v>
      </c>
      <c r="B32" s="190"/>
      <c r="C32" s="176"/>
      <c r="D32" s="187">
        <v>91000</v>
      </c>
      <c r="E32" s="178"/>
      <c r="F32" s="185"/>
      <c r="G32" s="180"/>
    </row>
    <row r="33" spans="1:7">
      <c r="A33" s="189" t="s">
        <v>212</v>
      </c>
      <c r="B33" s="323"/>
      <c r="C33" s="219"/>
      <c r="D33" s="324">
        <v>1669.35</v>
      </c>
      <c r="E33" s="178"/>
      <c r="F33" s="185"/>
      <c r="G33" s="180"/>
    </row>
    <row r="34" spans="1:7" ht="21" thickBot="1">
      <c r="A34" s="325"/>
      <c r="B34" s="326"/>
      <c r="C34" s="191">
        <f>SUM(C6:C33)</f>
        <v>49513023.060000002</v>
      </c>
      <c r="D34" s="327">
        <f>SUM(D6:D33)</f>
        <v>49513023.06000001</v>
      </c>
      <c r="E34" s="192"/>
      <c r="F34" s="193"/>
      <c r="G34" s="180"/>
    </row>
    <row r="35" spans="1:7" ht="21" thickTop="1">
      <c r="A35" s="180"/>
      <c r="B35" s="322"/>
      <c r="C35" s="198"/>
      <c r="D35" s="199"/>
    </row>
    <row r="36" spans="1:7" s="180" customFormat="1">
      <c r="B36" s="322"/>
      <c r="C36" s="198"/>
      <c r="D36" s="199"/>
      <c r="E36" s="196"/>
      <c r="F36" s="197"/>
    </row>
    <row r="37" spans="1:7" s="180" customFormat="1">
      <c r="B37" s="322"/>
      <c r="C37" s="198"/>
      <c r="D37" s="199"/>
      <c r="E37" s="196"/>
      <c r="F37" s="197"/>
    </row>
    <row r="38" spans="1:7" s="180" customFormat="1">
      <c r="B38" s="188"/>
      <c r="C38" s="198"/>
      <c r="D38" s="199"/>
      <c r="E38" s="178"/>
      <c r="F38" s="188"/>
    </row>
    <row r="39" spans="1:7" s="180" customFormat="1">
      <c r="B39" s="188"/>
      <c r="C39" s="198"/>
      <c r="D39" s="199"/>
      <c r="E39" s="178"/>
      <c r="F39" s="185"/>
    </row>
    <row r="40" spans="1:7" s="180" customFormat="1">
      <c r="B40" s="188"/>
      <c r="C40" s="198"/>
      <c r="D40" s="199"/>
      <c r="E40" s="178"/>
      <c r="F40" s="185"/>
    </row>
    <row r="41" spans="1:7" s="180" customFormat="1">
      <c r="B41" s="188"/>
      <c r="C41" s="198"/>
      <c r="D41" s="199"/>
      <c r="E41" s="178"/>
      <c r="F41" s="185"/>
    </row>
    <row r="42" spans="1:7" s="180" customFormat="1">
      <c r="B42" s="188"/>
      <c r="C42" s="198"/>
      <c r="D42" s="199"/>
      <c r="E42" s="178"/>
      <c r="F42" s="185"/>
    </row>
    <row r="43" spans="1:7">
      <c r="A43" s="180"/>
      <c r="B43" s="185"/>
      <c r="C43" s="200"/>
      <c r="D43" s="201"/>
      <c r="E43" s="192"/>
      <c r="F43" s="169"/>
    </row>
    <row r="44" spans="1:7">
      <c r="A44" s="180"/>
      <c r="B44" s="185"/>
      <c r="C44" s="198"/>
      <c r="D44" s="199"/>
      <c r="E44" s="178"/>
      <c r="F44" s="185"/>
    </row>
    <row r="45" spans="1:7">
      <c r="A45" s="180"/>
    </row>
    <row r="46" spans="1:7">
      <c r="A46" s="180"/>
    </row>
    <row r="47" spans="1:7">
      <c r="A47" s="180"/>
    </row>
    <row r="48" spans="1:7">
      <c r="A48" s="180"/>
    </row>
    <row r="49" spans="1:1">
      <c r="A49" s="180"/>
    </row>
    <row r="50" spans="1:1">
      <c r="A50" s="180"/>
    </row>
    <row r="51" spans="1:1">
      <c r="A51" s="180"/>
    </row>
    <row r="52" spans="1:1">
      <c r="A52" s="180"/>
    </row>
    <row r="53" spans="1:1">
      <c r="A53" s="180"/>
    </row>
    <row r="54" spans="1:1">
      <c r="A54" s="180"/>
    </row>
    <row r="55" spans="1:1">
      <c r="A55" s="180"/>
    </row>
    <row r="56" spans="1:1">
      <c r="A56" s="180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0"/>
  <sheetViews>
    <sheetView topLeftCell="A79" zoomScaleSheetLayoutView="100" workbookViewId="0">
      <selection activeCell="G85" sqref="G85"/>
    </sheetView>
  </sheetViews>
  <sheetFormatPr defaultRowHeight="20.25"/>
  <cols>
    <col min="1" max="1" width="18.85546875" style="196" customWidth="1"/>
    <col min="2" max="2" width="18.85546875" style="265" customWidth="1"/>
    <col min="3" max="3" width="31.140625" style="165" customWidth="1"/>
    <col min="4" max="4" width="10.7109375" style="269" customWidth="1"/>
    <col min="5" max="5" width="20.85546875" style="265" customWidth="1"/>
    <col min="6" max="16384" width="9.140625" style="165"/>
  </cols>
  <sheetData>
    <row r="1" spans="1:12">
      <c r="A1" s="455" t="s">
        <v>54</v>
      </c>
      <c r="B1" s="455"/>
      <c r="C1" s="455"/>
      <c r="D1" s="455"/>
      <c r="E1" s="455"/>
    </row>
    <row r="2" spans="1:12">
      <c r="A2" s="262" t="s">
        <v>55</v>
      </c>
      <c r="B2" s="263"/>
      <c r="C2" s="264"/>
      <c r="D2" s="165"/>
      <c r="E2" s="263" t="s">
        <v>226</v>
      </c>
    </row>
    <row r="3" spans="1:12">
      <c r="A3" s="262"/>
      <c r="B3" s="263"/>
      <c r="C3" s="264"/>
      <c r="D3" s="165"/>
    </row>
    <row r="4" spans="1:12" s="180" customFormat="1">
      <c r="A4" s="450" t="s">
        <v>18</v>
      </c>
      <c r="B4" s="450"/>
      <c r="C4" s="450"/>
      <c r="D4" s="450"/>
      <c r="E4" s="450"/>
    </row>
    <row r="5" spans="1:12" s="180" customFormat="1">
      <c r="A5" s="253"/>
      <c r="B5" s="266"/>
      <c r="C5" s="267" t="s">
        <v>271</v>
      </c>
      <c r="D5" s="253"/>
      <c r="E5" s="266"/>
      <c r="L5" s="180">
        <v>862245.96</v>
      </c>
    </row>
    <row r="6" spans="1:12">
      <c r="A6" s="166"/>
      <c r="B6" s="268"/>
      <c r="C6" s="267"/>
      <c r="E6" s="268"/>
      <c r="L6" s="165">
        <v>308560.59000000003</v>
      </c>
    </row>
    <row r="7" spans="1:12" s="173" customFormat="1">
      <c r="A7" s="451" t="s">
        <v>19</v>
      </c>
      <c r="B7" s="456"/>
      <c r="C7" s="428" t="s">
        <v>1</v>
      </c>
      <c r="D7" s="453" t="s">
        <v>2</v>
      </c>
      <c r="E7" s="171" t="s">
        <v>20</v>
      </c>
      <c r="L7" s="173">
        <v>115368.09</v>
      </c>
    </row>
    <row r="8" spans="1:12" s="173" customFormat="1">
      <c r="A8" s="270" t="s">
        <v>21</v>
      </c>
      <c r="B8" s="171" t="s">
        <v>22</v>
      </c>
      <c r="C8" s="432"/>
      <c r="D8" s="454"/>
      <c r="E8" s="171" t="s">
        <v>23</v>
      </c>
      <c r="L8" s="173">
        <v>41840</v>
      </c>
    </row>
    <row r="9" spans="1:12">
      <c r="A9" s="271"/>
      <c r="B9" s="272">
        <v>28889832.469999999</v>
      </c>
      <c r="C9" s="273" t="s">
        <v>53</v>
      </c>
      <c r="D9" s="274"/>
      <c r="E9" s="272">
        <v>34450113.280000001</v>
      </c>
    </row>
    <row r="10" spans="1:12">
      <c r="A10" s="275"/>
      <c r="B10" s="176"/>
      <c r="C10" s="276" t="s">
        <v>24</v>
      </c>
      <c r="D10" s="190"/>
      <c r="E10" s="176"/>
    </row>
    <row r="11" spans="1:12">
      <c r="A11" s="277">
        <v>830000</v>
      </c>
      <c r="B11" s="176">
        <v>914388.73</v>
      </c>
      <c r="C11" s="175" t="s">
        <v>25</v>
      </c>
      <c r="D11" s="190" t="s">
        <v>109</v>
      </c>
      <c r="E11" s="176">
        <v>2309.85</v>
      </c>
    </row>
    <row r="12" spans="1:12">
      <c r="A12" s="277">
        <v>423200</v>
      </c>
      <c r="B12" s="176">
        <v>280584.59999999998</v>
      </c>
      <c r="C12" s="175" t="s">
        <v>26</v>
      </c>
      <c r="D12" s="190" t="s">
        <v>110</v>
      </c>
      <c r="E12" s="176">
        <v>21575</v>
      </c>
    </row>
    <row r="13" spans="1:12">
      <c r="A13" s="277">
        <v>82500</v>
      </c>
      <c r="B13" s="176">
        <v>149948.29</v>
      </c>
      <c r="C13" s="175" t="s">
        <v>27</v>
      </c>
      <c r="D13" s="190" t="s">
        <v>111</v>
      </c>
      <c r="E13" s="176" t="s">
        <v>5</v>
      </c>
    </row>
    <row r="14" spans="1:12">
      <c r="A14" s="277">
        <v>137200</v>
      </c>
      <c r="B14" s="176">
        <v>576300</v>
      </c>
      <c r="C14" s="175" t="s">
        <v>28</v>
      </c>
      <c r="D14" s="190" t="s">
        <v>112</v>
      </c>
      <c r="E14" s="176">
        <v>14050</v>
      </c>
    </row>
    <row r="15" spans="1:12">
      <c r="A15" s="277">
        <v>17126600</v>
      </c>
      <c r="B15" s="176">
        <v>18432238.93</v>
      </c>
      <c r="C15" s="175" t="s">
        <v>29</v>
      </c>
      <c r="D15" s="190" t="s">
        <v>113</v>
      </c>
      <c r="E15" s="176">
        <v>1643129.59</v>
      </c>
    </row>
    <row r="16" spans="1:12">
      <c r="A16" s="277">
        <v>500</v>
      </c>
      <c r="B16" s="176" t="s">
        <v>5</v>
      </c>
      <c r="C16" s="175" t="s">
        <v>102</v>
      </c>
      <c r="D16" s="190" t="s">
        <v>114</v>
      </c>
      <c r="E16" s="176" t="s">
        <v>5</v>
      </c>
    </row>
    <row r="17" spans="1:11">
      <c r="A17" s="277">
        <v>9000000</v>
      </c>
      <c r="B17" s="176">
        <v>9078828</v>
      </c>
      <c r="C17" s="175" t="s">
        <v>12</v>
      </c>
      <c r="D17" s="278" t="s">
        <v>115</v>
      </c>
      <c r="E17" s="176" t="s">
        <v>5</v>
      </c>
    </row>
    <row r="18" spans="1:11" ht="21" thickBot="1">
      <c r="A18" s="279">
        <f>SUM(A11+A12+A13+A14+A15+A16+A17)</f>
        <v>27600000</v>
      </c>
      <c r="B18" s="191">
        <f>SUM(B11:B17)</f>
        <v>29432288.550000001</v>
      </c>
      <c r="C18" s="231"/>
      <c r="D18" s="190"/>
      <c r="E18" s="280">
        <f>SUM(E11:E17)</f>
        <v>1681064.4400000002</v>
      </c>
    </row>
    <row r="19" spans="1:11" ht="21" thickTop="1">
      <c r="A19" s="178"/>
      <c r="B19" s="176">
        <v>487931.04</v>
      </c>
      <c r="C19" s="231" t="s">
        <v>119</v>
      </c>
      <c r="D19" s="182"/>
      <c r="E19" s="176">
        <v>75478.06</v>
      </c>
    </row>
    <row r="20" spans="1:11">
      <c r="A20" s="178"/>
      <c r="B20" s="281">
        <v>1050472.79</v>
      </c>
      <c r="C20" s="231" t="s">
        <v>7</v>
      </c>
      <c r="D20" s="190"/>
      <c r="E20" s="176" t="s">
        <v>5</v>
      </c>
      <c r="H20" s="180"/>
      <c r="I20" s="180"/>
      <c r="J20" s="180"/>
      <c r="K20" s="180"/>
    </row>
    <row r="21" spans="1:11">
      <c r="A21" s="178"/>
      <c r="B21" s="219">
        <v>846019.48</v>
      </c>
      <c r="C21" s="232" t="s">
        <v>212</v>
      </c>
      <c r="D21" s="278"/>
      <c r="E21" s="219">
        <v>73867.22</v>
      </c>
      <c r="H21" s="180"/>
      <c r="I21" s="180"/>
      <c r="J21" s="180"/>
      <c r="K21" s="180"/>
    </row>
    <row r="22" spans="1:11">
      <c r="A22" s="178"/>
      <c r="B22" s="176">
        <v>305940</v>
      </c>
      <c r="C22" s="175" t="s">
        <v>240</v>
      </c>
      <c r="D22" s="175"/>
      <c r="E22" s="229">
        <v>55000</v>
      </c>
      <c r="H22" s="180"/>
      <c r="I22" s="180"/>
      <c r="J22" s="180" t="s">
        <v>85</v>
      </c>
      <c r="K22" s="180"/>
    </row>
    <row r="23" spans="1:11">
      <c r="A23" s="178"/>
      <c r="B23" s="219">
        <v>2629782</v>
      </c>
      <c r="C23" s="175" t="s">
        <v>232</v>
      </c>
      <c r="D23" s="175"/>
      <c r="E23" s="229">
        <v>10982</v>
      </c>
      <c r="H23" s="180"/>
      <c r="I23" s="180"/>
      <c r="J23" s="180"/>
      <c r="K23" s="180"/>
    </row>
    <row r="24" spans="1:11">
      <c r="A24" s="178"/>
      <c r="B24" s="219">
        <v>8138700</v>
      </c>
      <c r="C24" s="175" t="s">
        <v>176</v>
      </c>
      <c r="D24" s="175"/>
      <c r="E24" s="241" t="s">
        <v>5</v>
      </c>
      <c r="H24" s="180"/>
      <c r="I24" s="180"/>
      <c r="J24" s="180"/>
      <c r="K24" s="180"/>
    </row>
    <row r="25" spans="1:11">
      <c r="A25" s="178"/>
      <c r="B25" s="176">
        <v>1043500</v>
      </c>
      <c r="C25" s="175" t="s">
        <v>190</v>
      </c>
      <c r="D25" s="175"/>
      <c r="E25" s="241" t="s">
        <v>5</v>
      </c>
      <c r="G25" s="165" t="s">
        <v>85</v>
      </c>
      <c r="H25" s="180"/>
      <c r="I25" s="180"/>
      <c r="J25" s="180"/>
      <c r="K25" s="180"/>
    </row>
    <row r="26" spans="1:11">
      <c r="A26" s="178"/>
      <c r="B26" s="219">
        <v>334.1</v>
      </c>
      <c r="C26" s="299" t="s">
        <v>244</v>
      </c>
      <c r="D26" s="175"/>
      <c r="E26" s="241" t="s">
        <v>5</v>
      </c>
      <c r="G26" s="165" t="s">
        <v>85</v>
      </c>
    </row>
    <row r="27" spans="1:11">
      <c r="A27" s="178"/>
      <c r="B27" s="219">
        <v>2988000</v>
      </c>
      <c r="C27" s="389" t="s">
        <v>241</v>
      </c>
      <c r="D27" s="175"/>
      <c r="E27" s="241" t="s">
        <v>5</v>
      </c>
    </row>
    <row r="28" spans="1:11">
      <c r="A28" s="178"/>
      <c r="B28" s="219">
        <v>12100</v>
      </c>
      <c r="C28" s="282" t="s">
        <v>245</v>
      </c>
      <c r="D28" s="182"/>
      <c r="E28" s="241" t="s">
        <v>5</v>
      </c>
    </row>
    <row r="29" spans="1:11">
      <c r="A29" s="178"/>
      <c r="B29" s="176">
        <v>1068</v>
      </c>
      <c r="C29" s="283" t="s">
        <v>246</v>
      </c>
      <c r="D29" s="182"/>
      <c r="E29" s="176" t="s">
        <v>5</v>
      </c>
    </row>
    <row r="30" spans="1:11">
      <c r="A30" s="178"/>
      <c r="B30" s="203">
        <v>0.32</v>
      </c>
      <c r="C30" s="283" t="s">
        <v>247</v>
      </c>
      <c r="D30" s="182"/>
      <c r="E30" s="176" t="s">
        <v>5</v>
      </c>
    </row>
    <row r="31" spans="1:11">
      <c r="A31" s="178"/>
      <c r="B31" s="176">
        <v>70000</v>
      </c>
      <c r="C31" s="283" t="s">
        <v>253</v>
      </c>
      <c r="D31" s="182"/>
      <c r="E31" s="176" t="s">
        <v>5</v>
      </c>
    </row>
    <row r="32" spans="1:11">
      <c r="A32" s="178"/>
      <c r="B32" s="203">
        <v>75000</v>
      </c>
      <c r="C32" s="283" t="s">
        <v>265</v>
      </c>
      <c r="D32" s="182"/>
      <c r="E32" s="176" t="s">
        <v>5</v>
      </c>
    </row>
    <row r="33" spans="1:5">
      <c r="A33" s="178"/>
      <c r="B33" s="203">
        <v>30</v>
      </c>
      <c r="C33" s="283" t="s">
        <v>16</v>
      </c>
      <c r="D33" s="182"/>
      <c r="E33" s="203">
        <v>30</v>
      </c>
    </row>
    <row r="34" spans="1:5">
      <c r="A34" s="178"/>
      <c r="B34" s="284">
        <f>SUM(B19:B33)</f>
        <v>17648877.73</v>
      </c>
      <c r="C34" s="285" t="s">
        <v>74</v>
      </c>
      <c r="D34" s="182"/>
      <c r="E34" s="284">
        <f>SUM(E19:E33)</f>
        <v>215357.28</v>
      </c>
    </row>
    <row r="35" spans="1:5" ht="21" thickBot="1">
      <c r="A35" s="178"/>
      <c r="B35" s="191">
        <f>SUM(B18+B34)</f>
        <v>47081166.280000001</v>
      </c>
      <c r="C35" s="242" t="s">
        <v>58</v>
      </c>
      <c r="D35" s="182"/>
      <c r="E35" s="191">
        <f>SUM(E18+E34)</f>
        <v>1896421.7200000002</v>
      </c>
    </row>
    <row r="36" spans="1:5" ht="21" thickTop="1">
      <c r="A36" s="178"/>
      <c r="B36" s="200"/>
      <c r="C36" s="169"/>
      <c r="D36" s="188"/>
      <c r="E36" s="200"/>
    </row>
    <row r="37" spans="1:5">
      <c r="A37" s="178"/>
      <c r="B37" s="200"/>
      <c r="C37" s="169"/>
      <c r="D37" s="188"/>
      <c r="E37" s="200"/>
    </row>
    <row r="38" spans="1:5">
      <c r="A38" s="178"/>
      <c r="B38" s="200"/>
      <c r="C38" s="169"/>
      <c r="D38" s="188"/>
      <c r="E38" s="200"/>
    </row>
    <row r="39" spans="1:5">
      <c r="A39" s="178"/>
      <c r="B39" s="200"/>
      <c r="C39" s="169"/>
      <c r="D39" s="188"/>
      <c r="E39" s="200"/>
    </row>
    <row r="40" spans="1:5">
      <c r="A40" s="178"/>
      <c r="B40" s="200"/>
      <c r="C40" s="169"/>
      <c r="D40" s="188"/>
      <c r="E40" s="200"/>
    </row>
    <row r="41" spans="1:5">
      <c r="A41" s="178"/>
      <c r="B41" s="200"/>
      <c r="C41" s="169"/>
      <c r="D41" s="188"/>
      <c r="E41" s="200"/>
    </row>
    <row r="42" spans="1:5">
      <c r="A42" s="178"/>
      <c r="B42" s="200"/>
      <c r="C42" s="169"/>
      <c r="D42" s="188"/>
      <c r="E42" s="200"/>
    </row>
    <row r="43" spans="1:5" s="286" customFormat="1" ht="16.5" customHeight="1">
      <c r="A43" s="457" t="s">
        <v>30</v>
      </c>
      <c r="B43" s="457"/>
      <c r="C43" s="457"/>
      <c r="D43" s="457"/>
      <c r="E43" s="457"/>
    </row>
    <row r="44" spans="1:5" s="180" customFormat="1" ht="24" customHeight="1">
      <c r="A44" s="451" t="s">
        <v>19</v>
      </c>
      <c r="B44" s="452"/>
      <c r="C44" s="428" t="s">
        <v>1</v>
      </c>
      <c r="D44" s="453" t="s">
        <v>2</v>
      </c>
      <c r="E44" s="171" t="s">
        <v>20</v>
      </c>
    </row>
    <row r="45" spans="1:5" s="180" customFormat="1" ht="24.75" customHeight="1">
      <c r="A45" s="334" t="s">
        <v>21</v>
      </c>
      <c r="B45" s="355" t="s">
        <v>22</v>
      </c>
      <c r="C45" s="432"/>
      <c r="D45" s="454"/>
      <c r="E45" s="171" t="s">
        <v>23</v>
      </c>
    </row>
    <row r="46" spans="1:5" s="180" customFormat="1" ht="15" customHeight="1">
      <c r="A46" s="356"/>
      <c r="B46" s="357"/>
      <c r="C46" s="358" t="s">
        <v>31</v>
      </c>
      <c r="D46" s="274"/>
      <c r="E46" s="357"/>
    </row>
    <row r="47" spans="1:5" s="287" customFormat="1" ht="17.25" customHeight="1">
      <c r="A47" s="354">
        <v>1636600</v>
      </c>
      <c r="B47" s="359">
        <v>652582</v>
      </c>
      <c r="C47" s="360" t="s">
        <v>15</v>
      </c>
      <c r="D47" s="361" t="s">
        <v>94</v>
      </c>
      <c r="E47" s="359">
        <v>113510</v>
      </c>
    </row>
    <row r="48" spans="1:5" s="287" customFormat="1" ht="16.5" customHeight="1">
      <c r="A48" s="354">
        <v>235540</v>
      </c>
      <c r="B48" s="359">
        <v>159500</v>
      </c>
      <c r="C48" s="360" t="s">
        <v>15</v>
      </c>
      <c r="D48" s="361" t="s">
        <v>121</v>
      </c>
      <c r="E48" s="359">
        <v>14500</v>
      </c>
    </row>
    <row r="49" spans="1:9" s="287" customFormat="1" ht="17.25" customHeight="1">
      <c r="A49" s="354">
        <v>6287920</v>
      </c>
      <c r="B49" s="359">
        <v>4291283.46</v>
      </c>
      <c r="C49" s="360" t="s">
        <v>97</v>
      </c>
      <c r="D49" s="361" t="s">
        <v>98</v>
      </c>
      <c r="E49" s="359">
        <v>429565</v>
      </c>
    </row>
    <row r="50" spans="1:9" s="287" customFormat="1" ht="18.75" customHeight="1">
      <c r="A50" s="354">
        <v>85120</v>
      </c>
      <c r="B50" s="359">
        <v>14574.19</v>
      </c>
      <c r="C50" s="360" t="s">
        <v>97</v>
      </c>
      <c r="D50" s="361" t="s">
        <v>103</v>
      </c>
      <c r="E50" s="359">
        <v>1074.19</v>
      </c>
      <c r="I50" s="287" t="s">
        <v>85</v>
      </c>
    </row>
    <row r="51" spans="1:9" s="287" customFormat="1" ht="15.75" customHeight="1">
      <c r="A51" s="354">
        <v>3089520</v>
      </c>
      <c r="B51" s="359">
        <v>2832060</v>
      </c>
      <c r="C51" s="360" t="s">
        <v>95</v>
      </c>
      <c r="D51" s="361" t="s">
        <v>96</v>
      </c>
      <c r="E51" s="359">
        <v>257460</v>
      </c>
    </row>
    <row r="52" spans="1:9" s="287" customFormat="1" ht="16.5" customHeight="1">
      <c r="A52" s="362">
        <v>1842200</v>
      </c>
      <c r="B52" s="359">
        <v>422591</v>
      </c>
      <c r="C52" s="360" t="s">
        <v>8</v>
      </c>
      <c r="D52" s="361" t="s">
        <v>99</v>
      </c>
      <c r="E52" s="359">
        <v>23511</v>
      </c>
      <c r="I52" s="287" t="s">
        <v>85</v>
      </c>
    </row>
    <row r="53" spans="1:9" s="287" customFormat="1" ht="16.5" customHeight="1">
      <c r="A53" s="362" t="s">
        <v>5</v>
      </c>
      <c r="B53" s="359" t="s">
        <v>5</v>
      </c>
      <c r="C53" s="360" t="s">
        <v>8</v>
      </c>
      <c r="D53" s="361" t="s">
        <v>215</v>
      </c>
      <c r="E53" s="359" t="s">
        <v>5</v>
      </c>
    </row>
    <row r="54" spans="1:9" s="287" customFormat="1" ht="18" customHeight="1">
      <c r="A54" s="362">
        <v>4137840</v>
      </c>
      <c r="B54" s="359">
        <v>2427713.27</v>
      </c>
      <c r="C54" s="360" t="s">
        <v>9</v>
      </c>
      <c r="D54" s="361" t="s">
        <v>104</v>
      </c>
      <c r="E54" s="359">
        <v>361929</v>
      </c>
    </row>
    <row r="55" spans="1:9" s="287" customFormat="1" ht="18" customHeight="1">
      <c r="A55" s="362">
        <v>441800</v>
      </c>
      <c r="B55" s="359">
        <v>218400</v>
      </c>
      <c r="C55" s="360" t="s">
        <v>9</v>
      </c>
      <c r="D55" s="361" t="s">
        <v>216</v>
      </c>
      <c r="E55" s="359" t="s">
        <v>5</v>
      </c>
      <c r="H55" s="287" t="s">
        <v>85</v>
      </c>
    </row>
    <row r="56" spans="1:9" s="287" customFormat="1" ht="18" customHeight="1">
      <c r="A56" s="362">
        <v>1111000</v>
      </c>
      <c r="B56" s="359">
        <v>403546</v>
      </c>
      <c r="C56" s="363" t="s">
        <v>10</v>
      </c>
      <c r="D56" s="361" t="s">
        <v>100</v>
      </c>
      <c r="E56" s="359">
        <v>27271</v>
      </c>
    </row>
    <row r="57" spans="1:9" s="287" customFormat="1" ht="18.75" customHeight="1">
      <c r="A57" s="362">
        <v>1649480</v>
      </c>
      <c r="B57" s="359">
        <v>819130</v>
      </c>
      <c r="C57" s="364" t="s">
        <v>10</v>
      </c>
      <c r="D57" s="361" t="s">
        <v>122</v>
      </c>
      <c r="E57" s="359" t="s">
        <v>5</v>
      </c>
      <c r="H57" s="287" t="s">
        <v>85</v>
      </c>
    </row>
    <row r="58" spans="1:9" s="287" customFormat="1" ht="17.25" customHeight="1">
      <c r="A58" s="354">
        <v>275000</v>
      </c>
      <c r="B58" s="365">
        <v>242904.9</v>
      </c>
      <c r="C58" s="364" t="s">
        <v>11</v>
      </c>
      <c r="D58" s="361" t="s">
        <v>100</v>
      </c>
      <c r="E58" s="365">
        <v>19090.810000000001</v>
      </c>
    </row>
    <row r="59" spans="1:9" s="287" customFormat="1" ht="15" customHeight="1">
      <c r="A59" s="354">
        <v>325280</v>
      </c>
      <c r="B59" s="365">
        <v>211280</v>
      </c>
      <c r="C59" s="364" t="s">
        <v>12</v>
      </c>
      <c r="D59" s="361" t="s">
        <v>105</v>
      </c>
      <c r="E59" s="365" t="s">
        <v>5</v>
      </c>
    </row>
    <row r="60" spans="1:9" s="287" customFormat="1" ht="15.75" customHeight="1">
      <c r="A60" s="354">
        <v>2537800</v>
      </c>
      <c r="B60" s="359">
        <v>2407800</v>
      </c>
      <c r="C60" s="364" t="s">
        <v>12</v>
      </c>
      <c r="D60" s="361" t="s">
        <v>217</v>
      </c>
      <c r="E60" s="359" t="s">
        <v>5</v>
      </c>
    </row>
    <row r="61" spans="1:9" s="287" customFormat="1" ht="15.75" customHeight="1">
      <c r="A61" s="354">
        <v>98900</v>
      </c>
      <c r="B61" s="359">
        <v>86650</v>
      </c>
      <c r="C61" s="364" t="s">
        <v>14</v>
      </c>
      <c r="D61" s="361" t="s">
        <v>106</v>
      </c>
      <c r="E61" s="359" t="s">
        <v>5</v>
      </c>
    </row>
    <row r="62" spans="1:9" s="287" customFormat="1" ht="15.75" customHeight="1">
      <c r="A62" s="354" t="s">
        <v>5</v>
      </c>
      <c r="B62" s="359" t="s">
        <v>5</v>
      </c>
      <c r="C62" s="364" t="s">
        <v>14</v>
      </c>
      <c r="D62" s="361" t="s">
        <v>218</v>
      </c>
      <c r="E62" s="359" t="s">
        <v>5</v>
      </c>
    </row>
    <row r="63" spans="1:9" s="287" customFormat="1" ht="15.75" customHeight="1">
      <c r="A63" s="354" t="s">
        <v>5</v>
      </c>
      <c r="B63" s="359" t="s">
        <v>5</v>
      </c>
      <c r="C63" s="364" t="s">
        <v>13</v>
      </c>
      <c r="D63" s="361" t="s">
        <v>107</v>
      </c>
      <c r="E63" s="359" t="s">
        <v>5</v>
      </c>
    </row>
    <row r="64" spans="1:9" s="287" customFormat="1" ht="15" customHeight="1">
      <c r="A64" s="354">
        <v>3846000</v>
      </c>
      <c r="B64" s="359">
        <v>1128000</v>
      </c>
      <c r="C64" s="364" t="s">
        <v>13</v>
      </c>
      <c r="D64" s="361" t="s">
        <v>108</v>
      </c>
      <c r="E64" s="359" t="s">
        <v>5</v>
      </c>
    </row>
    <row r="65" spans="1:12" s="287" customFormat="1" ht="14.25" customHeight="1" thickBot="1">
      <c r="A65" s="366">
        <f>SUM(A47:A64)</f>
        <v>27600000</v>
      </c>
      <c r="B65" s="367">
        <f>SUM(B47:B64)</f>
        <v>16318014.82</v>
      </c>
      <c r="C65" s="360"/>
      <c r="D65" s="361"/>
      <c r="E65" s="367">
        <f>SUM(E47:E64)</f>
        <v>1247911</v>
      </c>
    </row>
    <row r="66" spans="1:12" s="287" customFormat="1" ht="18.75" customHeight="1" thickTop="1">
      <c r="B66" s="368">
        <v>345240.46</v>
      </c>
      <c r="C66" s="369" t="s">
        <v>71</v>
      </c>
      <c r="D66" s="370"/>
      <c r="E66" s="368">
        <v>32679.79</v>
      </c>
      <c r="F66" s="288"/>
    </row>
    <row r="67" spans="1:12" s="287" customFormat="1" ht="18.75" customHeight="1">
      <c r="B67" s="368">
        <v>313340</v>
      </c>
      <c r="C67" s="371" t="s">
        <v>197</v>
      </c>
      <c r="D67" s="370"/>
      <c r="E67" s="372">
        <v>7400</v>
      </c>
      <c r="F67" s="288"/>
    </row>
    <row r="68" spans="1:12" s="287" customFormat="1" ht="18.75" customHeight="1">
      <c r="B68" s="368">
        <v>2629782</v>
      </c>
      <c r="C68" s="371" t="s">
        <v>83</v>
      </c>
      <c r="D68" s="370"/>
      <c r="E68" s="372">
        <v>10982</v>
      </c>
      <c r="F68" s="288"/>
    </row>
    <row r="69" spans="1:12" s="287" customFormat="1" ht="18.75" customHeight="1">
      <c r="B69" s="372">
        <v>849522.13</v>
      </c>
      <c r="C69" s="371" t="s">
        <v>233</v>
      </c>
      <c r="D69" s="370"/>
      <c r="E69" s="372">
        <v>74168.87</v>
      </c>
      <c r="F69" s="288"/>
    </row>
    <row r="70" spans="1:12" s="287" customFormat="1" ht="18.75" customHeight="1">
      <c r="B70" s="372">
        <v>789291</v>
      </c>
      <c r="C70" s="371" t="s">
        <v>178</v>
      </c>
      <c r="D70" s="370"/>
      <c r="E70" s="372" t="s">
        <v>5</v>
      </c>
      <c r="F70" s="288"/>
    </row>
    <row r="71" spans="1:12" s="287" customFormat="1" ht="18.75" customHeight="1">
      <c r="B71" s="372">
        <v>7558300</v>
      </c>
      <c r="C71" s="371" t="s">
        <v>234</v>
      </c>
      <c r="D71" s="370"/>
      <c r="E71" s="372">
        <v>662700</v>
      </c>
      <c r="F71" s="288"/>
      <c r="L71" s="287" t="s">
        <v>85</v>
      </c>
    </row>
    <row r="72" spans="1:12" s="287" customFormat="1" ht="18.75" customHeight="1">
      <c r="B72" s="372">
        <v>966000</v>
      </c>
      <c r="C72" s="371" t="s">
        <v>235</v>
      </c>
      <c r="D72" s="370"/>
      <c r="E72" s="372">
        <v>84500</v>
      </c>
      <c r="F72" s="288"/>
    </row>
    <row r="73" spans="1:12" s="287" customFormat="1" ht="16.5" customHeight="1">
      <c r="A73" s="373"/>
      <c r="B73" s="359">
        <v>1000000</v>
      </c>
      <c r="C73" s="371" t="s">
        <v>236</v>
      </c>
      <c r="D73" s="370"/>
      <c r="E73" s="359" t="s">
        <v>5</v>
      </c>
      <c r="F73" s="288"/>
    </row>
    <row r="74" spans="1:12" s="287" customFormat="1" ht="17.25" customHeight="1">
      <c r="A74" s="373"/>
      <c r="B74" s="359">
        <v>3451000</v>
      </c>
      <c r="C74" s="371" t="s">
        <v>78</v>
      </c>
      <c r="D74" s="370"/>
      <c r="E74" s="359" t="s">
        <v>5</v>
      </c>
      <c r="F74" s="290"/>
    </row>
    <row r="75" spans="1:12" s="287" customFormat="1" ht="17.25" customHeight="1">
      <c r="A75" s="373"/>
      <c r="B75" s="359">
        <v>5518433</v>
      </c>
      <c r="C75" s="371" t="s">
        <v>16</v>
      </c>
      <c r="D75" s="370"/>
      <c r="E75" s="359">
        <v>1127118</v>
      </c>
      <c r="F75" s="290"/>
    </row>
    <row r="76" spans="1:12" s="287" customFormat="1" ht="19.5" customHeight="1">
      <c r="A76" s="373"/>
      <c r="B76" s="374">
        <v>2988000</v>
      </c>
      <c r="C76" s="289" t="s">
        <v>242</v>
      </c>
      <c r="D76" s="370"/>
      <c r="E76" s="359" t="s">
        <v>5</v>
      </c>
      <c r="F76" s="288"/>
    </row>
    <row r="77" spans="1:12" s="287" customFormat="1" ht="15" customHeight="1">
      <c r="A77" s="373"/>
      <c r="B77" s="374">
        <v>70000</v>
      </c>
      <c r="C77" s="371" t="s">
        <v>253</v>
      </c>
      <c r="D77" s="370"/>
      <c r="E77" s="365" t="s">
        <v>5</v>
      </c>
      <c r="F77" s="288"/>
      <c r="H77" s="287" t="s">
        <v>85</v>
      </c>
    </row>
    <row r="78" spans="1:12" s="287" customFormat="1" ht="17.25" customHeight="1">
      <c r="A78" s="373"/>
      <c r="B78" s="375">
        <v>75000</v>
      </c>
      <c r="C78" s="371" t="s">
        <v>266</v>
      </c>
      <c r="D78" s="370"/>
      <c r="E78" s="376" t="s">
        <v>5</v>
      </c>
      <c r="F78" s="288"/>
      <c r="J78" s="287" t="s">
        <v>85</v>
      </c>
    </row>
    <row r="79" spans="1:12" s="287" customFormat="1" ht="17.25" customHeight="1">
      <c r="A79" s="373"/>
      <c r="B79" s="377">
        <f>SUM(B66:B78)</f>
        <v>26553908.59</v>
      </c>
      <c r="C79" s="378" t="s">
        <v>74</v>
      </c>
      <c r="D79" s="370"/>
      <c r="E79" s="377">
        <f>SUM(E66:E78)</f>
        <v>1999548.6600000001</v>
      </c>
      <c r="F79" s="288"/>
    </row>
    <row r="80" spans="1:12" s="287" customFormat="1" ht="18.75" customHeight="1">
      <c r="A80" s="373"/>
      <c r="B80" s="377">
        <f>SUM(B65+B79)</f>
        <v>42871923.409999996</v>
      </c>
      <c r="C80" s="379" t="s">
        <v>57</v>
      </c>
      <c r="D80" s="361"/>
      <c r="E80" s="377">
        <f>SUM(E65+E79)</f>
        <v>3247459.66</v>
      </c>
      <c r="F80" s="288"/>
    </row>
    <row r="81" spans="1:11" s="287" customFormat="1" ht="18" customHeight="1">
      <c r="A81" s="373"/>
      <c r="B81" s="365">
        <v>4209242.87</v>
      </c>
      <c r="C81" s="379" t="s">
        <v>66</v>
      </c>
      <c r="D81" s="361"/>
      <c r="E81" s="372">
        <v>1351037.94</v>
      </c>
      <c r="F81" s="288"/>
    </row>
    <row r="82" spans="1:11" s="287" customFormat="1" ht="14.25" customHeight="1">
      <c r="A82" s="373"/>
      <c r="B82" s="380"/>
      <c r="C82" s="379" t="s">
        <v>261</v>
      </c>
      <c r="D82" s="361"/>
      <c r="E82" s="381"/>
      <c r="F82" s="288"/>
    </row>
    <row r="83" spans="1:11" s="287" customFormat="1" ht="14.25" customHeight="1">
      <c r="A83" s="373"/>
      <c r="B83" s="380"/>
      <c r="C83" s="379" t="s">
        <v>67</v>
      </c>
      <c r="D83" s="361"/>
      <c r="E83" s="365"/>
      <c r="F83" s="288"/>
    </row>
    <row r="84" spans="1:11" s="287" customFormat="1" ht="15" customHeight="1" thickBot="1">
      <c r="A84" s="373"/>
      <c r="B84" s="366">
        <f>SUM(B9+B35-B80)</f>
        <v>33099075.340000004</v>
      </c>
      <c r="C84" s="360" t="s">
        <v>56</v>
      </c>
      <c r="D84" s="361"/>
      <c r="E84" s="367">
        <f>SUM(E9+E35-E80)</f>
        <v>33099075.34</v>
      </c>
      <c r="F84" s="288"/>
    </row>
    <row r="85" spans="1:11" s="180" customFormat="1" ht="22.5" customHeight="1" thickTop="1">
      <c r="A85" s="291"/>
      <c r="B85" s="292"/>
      <c r="C85" s="293"/>
      <c r="D85" s="294"/>
      <c r="E85" s="292"/>
      <c r="F85" s="293"/>
    </row>
    <row r="86" spans="1:11" s="295" customFormat="1">
      <c r="A86" s="382" t="s">
        <v>34</v>
      </c>
      <c r="B86" s="383"/>
      <c r="C86" s="295" t="s">
        <v>88</v>
      </c>
      <c r="D86" s="384" t="s">
        <v>120</v>
      </c>
      <c r="E86" s="385"/>
      <c r="F86" s="180"/>
      <c r="K86" s="295" t="s">
        <v>85</v>
      </c>
    </row>
    <row r="87" spans="1:11" s="295" customFormat="1" ht="24.75" customHeight="1">
      <c r="A87" s="382"/>
      <c r="B87" s="383"/>
      <c r="D87" s="384"/>
      <c r="E87" s="385"/>
      <c r="F87" s="180"/>
    </row>
    <row r="88" spans="1:11" s="295" customFormat="1">
      <c r="A88" s="382" t="s">
        <v>264</v>
      </c>
      <c r="B88" s="386"/>
      <c r="D88" s="384"/>
      <c r="E88" s="387"/>
      <c r="F88" s="180"/>
    </row>
    <row r="89" spans="1:11" s="295" customFormat="1" ht="18" customHeight="1">
      <c r="A89" s="382" t="s">
        <v>263</v>
      </c>
      <c r="B89" s="386"/>
      <c r="D89" s="384"/>
      <c r="E89" s="387"/>
      <c r="F89" s="180"/>
    </row>
    <row r="90" spans="1:11" s="295" customFormat="1" ht="18" customHeight="1">
      <c r="A90" s="382" t="s">
        <v>262</v>
      </c>
      <c r="B90" s="386"/>
      <c r="D90" s="384"/>
      <c r="E90" s="386"/>
      <c r="F90" s="180"/>
    </row>
    <row r="91" spans="1:11" s="286" customFormat="1">
      <c r="A91" s="291" t="s">
        <v>202</v>
      </c>
      <c r="B91" s="296"/>
      <c r="C91" s="293"/>
      <c r="D91" s="294"/>
      <c r="E91" s="296"/>
      <c r="F91" s="180"/>
    </row>
    <row r="92" spans="1:11" s="180" customFormat="1">
      <c r="A92" s="178"/>
      <c r="B92" s="297"/>
      <c r="D92" s="188"/>
      <c r="E92" s="297"/>
    </row>
    <row r="93" spans="1:11" s="180" customFormat="1">
      <c r="A93" s="178"/>
      <c r="B93" s="297"/>
      <c r="D93" s="188"/>
      <c r="E93" s="297"/>
    </row>
    <row r="94" spans="1:11" s="180" customFormat="1">
      <c r="A94" s="178"/>
      <c r="B94" s="297"/>
      <c r="D94" s="188"/>
      <c r="E94" s="297"/>
    </row>
    <row r="95" spans="1:11" s="180" customFormat="1">
      <c r="A95" s="178"/>
      <c r="B95" s="297"/>
      <c r="D95" s="188"/>
      <c r="E95" s="297"/>
    </row>
    <row r="96" spans="1:11" s="180" customFormat="1">
      <c r="A96" s="178"/>
      <c r="B96" s="297"/>
      <c r="D96" s="188"/>
      <c r="E96" s="297"/>
    </row>
    <row r="97" spans="1:5" s="180" customFormat="1">
      <c r="A97" s="178"/>
      <c r="B97" s="297"/>
      <c r="D97" s="188"/>
      <c r="E97" s="297"/>
    </row>
    <row r="98" spans="1:5" s="180" customFormat="1">
      <c r="A98" s="178"/>
      <c r="B98" s="297"/>
      <c r="D98" s="188"/>
      <c r="E98" s="198"/>
    </row>
    <row r="99" spans="1:5" s="180" customFormat="1">
      <c r="A99" s="178"/>
      <c r="B99" s="298"/>
      <c r="D99" s="188"/>
      <c r="E99" s="298"/>
    </row>
    <row r="100" spans="1:5" s="180" customFormat="1">
      <c r="A100" s="178"/>
      <c r="B100" s="297"/>
      <c r="D100" s="188"/>
      <c r="E100" s="297"/>
    </row>
    <row r="101" spans="1:5" s="180" customFormat="1">
      <c r="A101" s="178"/>
      <c r="B101" s="297"/>
      <c r="D101" s="188"/>
      <c r="E101" s="297"/>
    </row>
    <row r="102" spans="1:5" s="180" customFormat="1">
      <c r="A102" s="178"/>
      <c r="B102" s="297"/>
      <c r="D102" s="188"/>
      <c r="E102" s="297"/>
    </row>
    <row r="103" spans="1:5" s="180" customFormat="1">
      <c r="A103" s="178"/>
      <c r="B103" s="297"/>
      <c r="D103" s="188"/>
      <c r="E103" s="297"/>
    </row>
    <row r="104" spans="1:5" s="180" customFormat="1">
      <c r="A104" s="178"/>
      <c r="B104" s="297"/>
      <c r="D104" s="188"/>
      <c r="E104" s="297"/>
    </row>
    <row r="105" spans="1:5" s="180" customFormat="1">
      <c r="A105" s="178"/>
      <c r="B105" s="297"/>
      <c r="D105" s="188"/>
      <c r="E105" s="297"/>
    </row>
    <row r="106" spans="1:5" s="180" customFormat="1">
      <c r="A106" s="178"/>
      <c r="B106" s="297"/>
      <c r="D106" s="188"/>
      <c r="E106" s="297"/>
    </row>
    <row r="107" spans="1:5" s="180" customFormat="1">
      <c r="A107" s="178"/>
      <c r="B107" s="297"/>
      <c r="D107" s="188"/>
      <c r="E107" s="297"/>
    </row>
    <row r="108" spans="1:5" s="180" customFormat="1">
      <c r="A108" s="178"/>
      <c r="B108" s="297"/>
      <c r="D108" s="188"/>
      <c r="E108" s="297"/>
    </row>
    <row r="109" spans="1:5" s="180" customFormat="1">
      <c r="A109" s="178"/>
      <c r="B109" s="297"/>
      <c r="D109" s="188"/>
      <c r="E109" s="297"/>
    </row>
    <row r="110" spans="1:5" s="180" customFormat="1">
      <c r="A110" s="178"/>
      <c r="B110" s="297"/>
      <c r="D110" s="188"/>
      <c r="E110" s="297"/>
    </row>
    <row r="111" spans="1:5" s="180" customFormat="1">
      <c r="A111" s="178"/>
      <c r="B111" s="297"/>
      <c r="D111" s="188"/>
      <c r="E111" s="297"/>
    </row>
    <row r="112" spans="1:5" s="180" customFormat="1">
      <c r="A112" s="178"/>
      <c r="B112" s="297"/>
      <c r="D112" s="188"/>
      <c r="E112" s="297"/>
    </row>
    <row r="113" spans="1:5" s="180" customFormat="1">
      <c r="A113" s="178"/>
      <c r="B113" s="297"/>
      <c r="D113" s="188"/>
      <c r="E113" s="297"/>
    </row>
    <row r="114" spans="1:5" s="180" customFormat="1">
      <c r="A114" s="178"/>
      <c r="B114" s="297"/>
      <c r="D114" s="188"/>
      <c r="E114" s="297"/>
    </row>
    <row r="115" spans="1:5" s="180" customFormat="1">
      <c r="A115" s="178"/>
      <c r="B115" s="297"/>
      <c r="D115" s="188"/>
      <c r="E115" s="297"/>
    </row>
    <row r="116" spans="1:5" s="180" customFormat="1">
      <c r="A116" s="178"/>
      <c r="B116" s="297"/>
      <c r="D116" s="188"/>
      <c r="E116" s="297"/>
    </row>
    <row r="117" spans="1:5" s="180" customFormat="1">
      <c r="A117" s="178"/>
      <c r="B117" s="297"/>
      <c r="D117" s="188"/>
      <c r="E117" s="297"/>
    </row>
    <row r="118" spans="1:5" s="180" customFormat="1">
      <c r="A118" s="178"/>
      <c r="B118" s="297"/>
      <c r="D118" s="188"/>
      <c r="E118" s="297"/>
    </row>
    <row r="119" spans="1:5" s="180" customFormat="1">
      <c r="A119" s="178"/>
      <c r="B119" s="297"/>
      <c r="D119" s="188"/>
      <c r="E119" s="297"/>
    </row>
    <row r="120" spans="1:5" s="180" customFormat="1">
      <c r="A120" s="178"/>
      <c r="B120" s="297"/>
      <c r="D120" s="188"/>
      <c r="E120" s="297"/>
    </row>
    <row r="121" spans="1:5" s="180" customFormat="1">
      <c r="A121" s="178"/>
      <c r="B121" s="297"/>
      <c r="D121" s="188"/>
      <c r="E121" s="297"/>
    </row>
    <row r="122" spans="1:5" s="180" customFormat="1">
      <c r="A122" s="178"/>
      <c r="B122" s="297"/>
      <c r="D122" s="188"/>
      <c r="E122" s="297"/>
    </row>
    <row r="123" spans="1:5" s="180" customFormat="1">
      <c r="A123" s="178"/>
      <c r="B123" s="297"/>
      <c r="D123" s="188"/>
      <c r="E123" s="297"/>
    </row>
    <row r="124" spans="1:5" s="180" customFormat="1">
      <c r="A124" s="178"/>
      <c r="B124" s="297"/>
      <c r="D124" s="188"/>
      <c r="E124" s="297"/>
    </row>
    <row r="125" spans="1:5" s="180" customFormat="1">
      <c r="A125" s="178"/>
      <c r="B125" s="297"/>
      <c r="D125" s="188"/>
      <c r="E125" s="297"/>
    </row>
    <row r="126" spans="1:5" s="180" customFormat="1">
      <c r="A126" s="178"/>
      <c r="B126" s="297"/>
      <c r="D126" s="188"/>
      <c r="E126" s="297"/>
    </row>
    <row r="127" spans="1:5" s="180" customFormat="1">
      <c r="A127" s="178"/>
      <c r="B127" s="297"/>
      <c r="D127" s="188"/>
      <c r="E127" s="297"/>
    </row>
    <row r="128" spans="1:5" s="180" customFormat="1">
      <c r="A128" s="178"/>
      <c r="B128" s="297"/>
      <c r="D128" s="188"/>
      <c r="E128" s="297"/>
    </row>
    <row r="129" spans="1:5" s="180" customFormat="1">
      <c r="A129" s="178"/>
      <c r="B129" s="297"/>
      <c r="D129" s="188"/>
      <c r="E129" s="297"/>
    </row>
    <row r="130" spans="1:5" s="180" customFormat="1">
      <c r="A130" s="178"/>
      <c r="B130" s="297"/>
      <c r="D130" s="188"/>
      <c r="E130" s="297"/>
    </row>
    <row r="131" spans="1:5" s="180" customFormat="1">
      <c r="A131" s="178"/>
      <c r="B131" s="297"/>
      <c r="D131" s="188"/>
      <c r="E131" s="297"/>
    </row>
    <row r="132" spans="1:5" s="180" customFormat="1">
      <c r="A132" s="178"/>
      <c r="B132" s="297"/>
      <c r="D132" s="188"/>
      <c r="E132" s="297"/>
    </row>
    <row r="133" spans="1:5" s="180" customFormat="1">
      <c r="A133" s="178"/>
      <c r="B133" s="297"/>
      <c r="D133" s="188"/>
      <c r="E133" s="297"/>
    </row>
    <row r="134" spans="1:5" s="180" customFormat="1">
      <c r="A134" s="178"/>
      <c r="B134" s="297"/>
      <c r="D134" s="188"/>
      <c r="E134" s="297"/>
    </row>
    <row r="135" spans="1:5" s="180" customFormat="1">
      <c r="A135" s="178"/>
      <c r="B135" s="297"/>
      <c r="D135" s="188"/>
      <c r="E135" s="297"/>
    </row>
    <row r="136" spans="1:5" s="180" customFormat="1">
      <c r="A136" s="178"/>
      <c r="B136" s="297"/>
      <c r="D136" s="188"/>
      <c r="E136" s="297"/>
    </row>
    <row r="137" spans="1:5" s="180" customFormat="1">
      <c r="A137" s="178"/>
      <c r="B137" s="297"/>
      <c r="D137" s="188"/>
      <c r="E137" s="297"/>
    </row>
    <row r="138" spans="1:5" s="180" customFormat="1">
      <c r="A138" s="178"/>
      <c r="B138" s="297"/>
      <c r="D138" s="188"/>
      <c r="E138" s="297"/>
    </row>
    <row r="139" spans="1:5" s="180" customFormat="1">
      <c r="A139" s="178"/>
      <c r="B139" s="297"/>
      <c r="D139" s="188"/>
      <c r="E139" s="297"/>
    </row>
    <row r="140" spans="1:5" s="180" customFormat="1">
      <c r="A140" s="178"/>
      <c r="B140" s="297"/>
      <c r="D140" s="188"/>
      <c r="E140" s="297"/>
    </row>
    <row r="141" spans="1:5" s="180" customFormat="1">
      <c r="A141" s="178"/>
      <c r="B141" s="297"/>
      <c r="D141" s="188"/>
      <c r="E141" s="297"/>
    </row>
    <row r="142" spans="1:5" s="180" customFormat="1">
      <c r="A142" s="178"/>
      <c r="B142" s="297"/>
      <c r="D142" s="188"/>
      <c r="E142" s="297"/>
    </row>
    <row r="143" spans="1:5" s="180" customFormat="1">
      <c r="A143" s="178"/>
      <c r="B143" s="297"/>
      <c r="D143" s="188"/>
      <c r="E143" s="297"/>
    </row>
    <row r="144" spans="1:5" s="180" customFormat="1">
      <c r="A144" s="178"/>
      <c r="B144" s="297"/>
      <c r="D144" s="188"/>
      <c r="E144" s="297"/>
    </row>
    <row r="145" spans="1:5" s="180" customFormat="1">
      <c r="A145" s="178"/>
      <c r="B145" s="297"/>
      <c r="D145" s="188"/>
      <c r="E145" s="297"/>
    </row>
    <row r="146" spans="1:5" s="180" customFormat="1">
      <c r="A146" s="178"/>
      <c r="B146" s="297"/>
      <c r="D146" s="188"/>
      <c r="E146" s="297"/>
    </row>
    <row r="147" spans="1:5" s="180" customFormat="1">
      <c r="A147" s="178"/>
      <c r="B147" s="297"/>
      <c r="D147" s="188"/>
      <c r="E147" s="297"/>
    </row>
    <row r="148" spans="1:5" s="180" customFormat="1">
      <c r="A148" s="178"/>
      <c r="B148" s="297"/>
      <c r="D148" s="188"/>
      <c r="E148" s="297"/>
    </row>
    <row r="149" spans="1:5" s="180" customFormat="1">
      <c r="A149" s="178"/>
      <c r="B149" s="297"/>
      <c r="D149" s="188"/>
      <c r="E149" s="297"/>
    </row>
    <row r="150" spans="1:5" s="180" customFormat="1">
      <c r="A150" s="178"/>
      <c r="B150" s="297"/>
      <c r="D150" s="188"/>
      <c r="E150" s="297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2012-03-19T03:34:46Z</cp:lastPrinted>
  <dcterms:created xsi:type="dcterms:W3CDTF">2004-11-17T03:08:17Z</dcterms:created>
  <dcterms:modified xsi:type="dcterms:W3CDTF">2012-03-19T03:34:49Z</dcterms:modified>
</cp:coreProperties>
</file>