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0" yWindow="0" windowWidth="11880" windowHeight="6945" tabRatio="848" activeTab="1"/>
  </bookViews>
  <sheets>
    <sheet name="มห1.ประกอบ" sheetId="25" r:id="rId1"/>
    <sheet name="ธกส" sheetId="24" r:id="rId2"/>
    <sheet name="มหประกอบงบ" sheetId="23" r:id="rId3"/>
    <sheet name="หมายเหตุ 2" sheetId="22" r:id="rId4"/>
    <sheet name="หมายเหตุ " sheetId="21" r:id="rId5"/>
    <sheet name="กระดาษทำการ" sheetId="20" r:id="rId6"/>
    <sheet name="งบทดลอง " sheetId="1" r:id="rId7"/>
    <sheet name="รับจ่ายเงินสด" sheetId="2" r:id="rId8"/>
  </sheets>
  <definedNames>
    <definedName name="_xlnm.Print_Area" localSheetId="5">กระดาษทำการ!$A$1:$T$141</definedName>
    <definedName name="_xlnm.Print_Area" localSheetId="7">รับจ่ายเงินสด!$A$1:$N$94</definedName>
  </definedNames>
  <calcPr calcId="124519"/>
</workbook>
</file>

<file path=xl/calcChain.xml><?xml version="1.0" encoding="utf-8"?>
<calcChain xmlns="http://schemas.openxmlformats.org/spreadsheetml/2006/main">
  <c r="F73" i="24"/>
  <c r="F74" s="1"/>
  <c r="E80" i="2"/>
  <c r="B80"/>
  <c r="B9" i="22" l="1"/>
  <c r="D54" i="25"/>
  <c r="E38" i="2"/>
  <c r="B38"/>
  <c r="B7" i="23"/>
  <c r="C31" i="1" l="1"/>
  <c r="D31"/>
  <c r="D13" i="25" l="1"/>
  <c r="E65" i="2"/>
  <c r="C34" i="25"/>
  <c r="C28"/>
  <c r="D23"/>
  <c r="B65" i="2" l="1"/>
  <c r="D34" i="25"/>
  <c r="D61"/>
  <c r="B10" i="21"/>
  <c r="A65" i="2" l="1"/>
  <c r="C54" i="25"/>
  <c r="D28"/>
  <c r="E18" i="2"/>
  <c r="E39" s="1"/>
  <c r="C61" i="25"/>
  <c r="C57"/>
  <c r="C23"/>
  <c r="C13"/>
  <c r="B18" i="2"/>
  <c r="A18"/>
  <c r="D62" i="25" l="1"/>
  <c r="B81" i="2"/>
  <c r="E81"/>
  <c r="E85" s="1"/>
  <c r="C62" i="25"/>
  <c r="B39" i="2"/>
  <c r="B85" l="1"/>
</calcChain>
</file>

<file path=xl/sharedStrings.xml><?xml version="1.0" encoding="utf-8"?>
<sst xmlns="http://schemas.openxmlformats.org/spreadsheetml/2006/main" count="613" uniqueCount="365">
  <si>
    <t>องค์การบริหารส่วนตำบลห้วยยาง  อำเภอทับสะแก  จังหวัดประจวบคีรีขันธ์</t>
  </si>
  <si>
    <t>รายการ</t>
  </si>
  <si>
    <t>รหัส</t>
  </si>
  <si>
    <t>เดบิต</t>
  </si>
  <si>
    <t>เครดิต</t>
  </si>
  <si>
    <t xml:space="preserve"> -</t>
  </si>
  <si>
    <t>รายได้ค้างรับ</t>
  </si>
  <si>
    <t>เงินทุนโครงการเศรษฐกิจชุมชน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</si>
  <si>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</si>
  <si>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</si>
  <si>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</si>
  <si>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</si>
  <si>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</si>
  <si>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ที่ดินและสิ่งก่อสร้าง</t>
  </si>
  <si>
    <t>ครุภัณฑ์</t>
  </si>
  <si>
    <t>งบกลาง</t>
  </si>
  <si>
    <t>เงินสะสม</t>
  </si>
  <si>
    <t>องค์การบริหารส่วนตำบลห้วยยาง  อำเภอทับสะแก   จังหวัดประจวบคีรีขันธ์</t>
  </si>
  <si>
    <t>รายงาน รับ - จ่าย  เงินสด</t>
  </si>
  <si>
    <t>จนถึงปัจจุบัน</t>
  </si>
  <si>
    <t>เดือนนี้</t>
  </si>
  <si>
    <t>ประมาณการ (บาท)</t>
  </si>
  <si>
    <t>เกิดขึ้นจริง (บาท)</t>
  </si>
  <si>
    <t>เกิดขึ้นจริง</t>
  </si>
  <si>
    <t>รายรับ (หมายเหตุ 1 )</t>
  </si>
  <si>
    <t>ภาษีอากร</t>
  </si>
  <si>
    <t>ค่าธรรมเนียม ค่าปรับใบอนุญาต</t>
  </si>
  <si>
    <t>รายได้จากทรัพย์สิน</t>
  </si>
  <si>
    <t>รายได้เบ็ดเตล็ด</t>
  </si>
  <si>
    <t>ภาษีจัดสรร</t>
  </si>
  <si>
    <t xml:space="preserve"> -2-</t>
  </si>
  <si>
    <t>รายจ่าย</t>
  </si>
  <si>
    <t>องค์การบริหารส่วนตำบลห้วยยาง</t>
  </si>
  <si>
    <t>งบกระทบยอดเงินฝากธนาคาร</t>
  </si>
  <si>
    <t>ผู้จัดทำ</t>
  </si>
  <si>
    <t>กระดาษทำการกระทบยอด</t>
  </si>
  <si>
    <t>รายจ่ายตามงบประมาณ  (จ่ายจากรายรับ)</t>
  </si>
  <si>
    <t>แผนงาน</t>
  </si>
  <si>
    <t>00110</t>
  </si>
  <si>
    <t>00250</t>
  </si>
  <si>
    <t>00220</t>
  </si>
  <si>
    <t>00240</t>
  </si>
  <si>
    <t>00320</t>
  </si>
  <si>
    <t>00410</t>
  </si>
  <si>
    <t xml:space="preserve">รวม </t>
  </si>
  <si>
    <t>งาน</t>
  </si>
  <si>
    <t>00111</t>
  </si>
  <si>
    <t>00221</t>
  </si>
  <si>
    <t>00241</t>
  </si>
  <si>
    <t>00242</t>
  </si>
  <si>
    <t>00323</t>
  </si>
  <si>
    <t>00411</t>
  </si>
  <si>
    <t>ยอดยกมา</t>
  </si>
  <si>
    <t xml:space="preserve">องค์การบริหารส่วนตำบลห้วยยาง  </t>
  </si>
  <si>
    <t>อำเภอทับสะแก   จังหวัดประจวบคีรีขันธ์</t>
  </si>
  <si>
    <t>ยอดยกไป</t>
  </si>
  <si>
    <t>รวมรายจ่าย</t>
  </si>
  <si>
    <t>รวมรายรับ</t>
  </si>
  <si>
    <t>00210</t>
  </si>
  <si>
    <t>00211</t>
  </si>
  <si>
    <t>ธกส. สาขาทับสะแก    635 - 2 - 18114 - 1</t>
  </si>
  <si>
    <t>00113</t>
  </si>
  <si>
    <t>ค่าใช้จ่าย  5%</t>
  </si>
  <si>
    <t>โครงการถ่ายโอนกิจการสาธารณะฯ</t>
  </si>
  <si>
    <t xml:space="preserve">   สูงกว่า</t>
  </si>
  <si>
    <t xml:space="preserve">    ต่ำกว่า</t>
  </si>
  <si>
    <t>วันที่</t>
  </si>
  <si>
    <t>เลขที่เช็ค</t>
  </si>
  <si>
    <t xml:space="preserve">               จำนวนเงิน</t>
  </si>
  <si>
    <t>รับฝาก    (หมายเหตุ 2)</t>
  </si>
  <si>
    <t>00120</t>
  </si>
  <si>
    <t xml:space="preserve">   ผู้ตรวจสอบ</t>
  </si>
  <si>
    <t>รวม</t>
  </si>
  <si>
    <t>ตั้งแต่ต้นปี</t>
  </si>
  <si>
    <t>เงินฝากธนาคาร  ( ออมทรัพย์ )  635 - 2 - 18114 - 1</t>
  </si>
  <si>
    <t>เงินฝากธนาคาร  ( ออมทรัพย์ )  635 - 2 - 23213 - 6</t>
  </si>
  <si>
    <t>รายจ่ายค้างจ่าย</t>
  </si>
  <si>
    <t>ภาษีหัก  ณ ที่จ่าย</t>
  </si>
  <si>
    <t>ประมาณการ</t>
  </si>
  <si>
    <t>รวมรายรับตามงบประมาณ</t>
  </si>
  <si>
    <t>รหัสบัญชี</t>
  </si>
  <si>
    <t>ลูกหนี้เงินยืมสะสม</t>
  </si>
  <si>
    <t>เงินทุนสำรองเงินสะสม</t>
  </si>
  <si>
    <t xml:space="preserve"> </t>
  </si>
  <si>
    <t>ค่าใช้จ่าย 5 %</t>
  </si>
  <si>
    <t>00244</t>
  </si>
  <si>
    <t>ผู้ตรวจสอบ</t>
  </si>
  <si>
    <t>รายรับจริง</t>
  </si>
  <si>
    <t xml:space="preserve">งบทดลอง  </t>
  </si>
  <si>
    <t>110201</t>
  </si>
  <si>
    <t>110300</t>
  </si>
  <si>
    <t>210402</t>
  </si>
  <si>
    <t>510000</t>
  </si>
  <si>
    <t>เงินเดือน(ฝ่ายการเมือง)</t>
  </si>
  <si>
    <t>521000</t>
  </si>
  <si>
    <t>เงินเดือน(ฝ่ายประจำ)</t>
  </si>
  <si>
    <t>522000</t>
  </si>
  <si>
    <t>531000</t>
  </si>
  <si>
    <t>534000</t>
  </si>
  <si>
    <t>รายรับ (หมายเหตุ 1)</t>
  </si>
  <si>
    <t>รายได้จากทุน</t>
  </si>
  <si>
    <t>6522000</t>
  </si>
  <si>
    <t>533000</t>
  </si>
  <si>
    <t>560000</t>
  </si>
  <si>
    <t>541000</t>
  </si>
  <si>
    <t>542000</t>
  </si>
  <si>
    <t>6542000</t>
  </si>
  <si>
    <t>411000</t>
  </si>
  <si>
    <t>412000</t>
  </si>
  <si>
    <t>413000</t>
  </si>
  <si>
    <t>415000</t>
  </si>
  <si>
    <t>421000</t>
  </si>
  <si>
    <t>416000</t>
  </si>
  <si>
    <t>431000</t>
  </si>
  <si>
    <t>220100</t>
  </si>
  <si>
    <t>220200</t>
  </si>
  <si>
    <t>220300</t>
  </si>
  <si>
    <t>รับฝาก             (หมายเหตุ 2 )</t>
  </si>
  <si>
    <t>เพื่อทราบ</t>
  </si>
  <si>
    <t>651000</t>
  </si>
  <si>
    <t>653300</t>
  </si>
  <si>
    <t>00223</t>
  </si>
  <si>
    <t xml:space="preserve">                                               บัญชีเงินรับฝาก</t>
  </si>
  <si>
    <t>บัญชีเงินรับฝาก</t>
  </si>
  <si>
    <t>ภาษีหัก   ณ  ที่จ่าย</t>
  </si>
  <si>
    <t>หมายเหตุ  1</t>
  </si>
  <si>
    <t>รายรับจริงประกอบงบทดลองและรายงานรับ-จ่ายเงินสด</t>
  </si>
  <si>
    <t>ก.รายได้ภาษีอากร</t>
  </si>
  <si>
    <t>1. หมวดภาษีอากร</t>
  </si>
  <si>
    <t xml:space="preserve">  ภาษีโรงเรือนและที่ดิน</t>
  </si>
  <si>
    <t>411001</t>
  </si>
  <si>
    <t xml:space="preserve">  ภาษีบำรุงท้องที่</t>
  </si>
  <si>
    <t>411002</t>
  </si>
  <si>
    <t xml:space="preserve">  ภาษีป้าย</t>
  </si>
  <si>
    <t>411003</t>
  </si>
  <si>
    <t>411005</t>
  </si>
  <si>
    <t>2. หมวดค่าธรรมเนียมค่าปรับและใบอนุญาต</t>
  </si>
  <si>
    <t xml:space="preserve">  ค่าธรรมเนียมตามประมวลกฎหมายที่ดินมาตรา 9</t>
  </si>
  <si>
    <t>412117</t>
  </si>
  <si>
    <t xml:space="preserve">  ค่าธรรมเนียมเกี่ยวกับการควบคุมอาคาร</t>
  </si>
  <si>
    <t>412106</t>
  </si>
  <si>
    <t xml:space="preserve">  ค่าปรับผู้กระทำผิดกฏหมายจราจรทางบก</t>
  </si>
  <si>
    <t>412202</t>
  </si>
  <si>
    <t xml:space="preserve">  ค่าปรับผิดสัญญาจ้าง</t>
  </si>
  <si>
    <t>412210</t>
  </si>
  <si>
    <t xml:space="preserve">  ค่าธรรมเนียมกำจัดขยะมูลฝอยและสิ่งปฏิกูล</t>
  </si>
  <si>
    <t>412104</t>
  </si>
  <si>
    <t>3. หมวดรายได้จากทรัพย์สิน</t>
  </si>
  <si>
    <t xml:space="preserve">  ดอกเบี้ยเงินฝากธนาคาร</t>
  </si>
  <si>
    <t>413003</t>
  </si>
  <si>
    <t>4. หมวดรายได้เบ็ดเตล็ด</t>
  </si>
  <si>
    <t>415004</t>
  </si>
  <si>
    <t>ข.รายได้ที่รัฐบาลเก็บแล้วจัดสรรให้ อปท.</t>
  </si>
  <si>
    <t xml:space="preserve"> 1. หมวดภาษีจัดสรร</t>
  </si>
  <si>
    <t xml:space="preserve">  ภาษีสุรา</t>
  </si>
  <si>
    <t xml:space="preserve">  ภาษีสรรพสามิต</t>
  </si>
  <si>
    <t xml:space="preserve">  - 1 ใน 9</t>
  </si>
  <si>
    <t xml:space="preserve">  ภาษีธุรกิจเฉพาะ</t>
  </si>
  <si>
    <t xml:space="preserve">  ค่าภาคหลวงแร่</t>
  </si>
  <si>
    <t xml:space="preserve">  ค่าภาคหลวงปิโตรเลียม</t>
  </si>
  <si>
    <t>421013</t>
  </si>
  <si>
    <t xml:space="preserve">  เงินที่เรียกเก็บตามกฎหมายว่าด้วยอุทยานฯ</t>
  </si>
  <si>
    <t xml:space="preserve">  ค่าธรรมเนียมจดทะเบียนสิทธินิติกรรมที่ดิน</t>
  </si>
  <si>
    <t xml:space="preserve">  อากรประทานบัตรและอาชญาบัตรประมง</t>
  </si>
  <si>
    <t>421016</t>
  </si>
  <si>
    <t>ค.หมวดรายได้จากทุน</t>
  </si>
  <si>
    <t>1. ค่าขายทอดตลาดทรัพย์สิน</t>
  </si>
  <si>
    <t>รายได้ที่รัฐบาลอุดหนุนให้ อปท.</t>
  </si>
  <si>
    <t>30  ก.ย.  53</t>
  </si>
  <si>
    <t>8444820</t>
  </si>
  <si>
    <t xml:space="preserve"> ภาษีอากรรังนกอีแอ่น</t>
  </si>
  <si>
    <t>- หมวดเงินอุดหนุนทั่วไป</t>
  </si>
  <si>
    <t>00121</t>
  </si>
  <si>
    <t>เงินฝากธนาคาร  ( ออมทรัพย์ )  635 - 2 - 22994 - 9</t>
  </si>
  <si>
    <t>อุดหนุนเฉพาะกิจ - ผู้สูงอายุ</t>
  </si>
  <si>
    <t>ค่าใช้จ่าย 5%</t>
  </si>
  <si>
    <t>รายจ่ายรอจ่าย</t>
  </si>
  <si>
    <t xml:space="preserve"> - 2 -</t>
  </si>
  <si>
    <t>415999</t>
  </si>
  <si>
    <t>415007</t>
  </si>
  <si>
    <t xml:space="preserve">  ค่าธรรมเนียมใบอนุญาตขายสุรา</t>
  </si>
  <si>
    <t xml:space="preserve">  ค่าธรรมเนียมจดทะเบียนพานิชย์</t>
  </si>
  <si>
    <t xml:space="preserve">  ค่าเช่าหรือค่าบริการสถานที่</t>
  </si>
  <si>
    <t xml:space="preserve">  ค่าขายแบบแปลน</t>
  </si>
  <si>
    <t xml:space="preserve">  รายได้เบ็ดเตล็ดอื่น</t>
  </si>
  <si>
    <t xml:space="preserve">  ค่ารับรองสำเนาและค่าถ่ายเอกสาร</t>
  </si>
  <si>
    <t xml:space="preserve">  ค่าภาคหลวงและค่าธรรมเนียมป่าไม้</t>
  </si>
  <si>
    <t xml:space="preserve">  ภาษีมูลค่าเพิ่มตาม พรบ.กำหนดแผน ฯ</t>
  </si>
  <si>
    <t>อุดหนุนเฉพาะกิจ - ผู้พิการ</t>
  </si>
  <si>
    <t>412103</t>
  </si>
  <si>
    <t>412128</t>
  </si>
  <si>
    <t>412199</t>
  </si>
  <si>
    <t xml:space="preserve">  รายได้จากทรัพย์สินอื่น ๆ</t>
  </si>
  <si>
    <t>413002</t>
  </si>
  <si>
    <t>413999</t>
  </si>
  <si>
    <t>ลูกหนี้เงินยืมตามงบประมาณ</t>
  </si>
  <si>
    <t xml:space="preserve"> -2 -</t>
  </si>
  <si>
    <t>320100</t>
  </si>
  <si>
    <t xml:space="preserve">   เงินอุดหนุนทั่วไป </t>
  </si>
  <si>
    <t xml:space="preserve">                                                                                                                                                                                       </t>
  </si>
  <si>
    <t>00123</t>
  </si>
  <si>
    <t>00230</t>
  </si>
  <si>
    <t>00232</t>
  </si>
  <si>
    <t>4544379</t>
  </si>
  <si>
    <t>00260</t>
  </si>
  <si>
    <t>00321</t>
  </si>
  <si>
    <t>องค์การบริหารส่วนตำบลห้วยยาง   อำเภอทับสะแก   จังหวัดประจวบฯ</t>
  </si>
  <si>
    <t>00263</t>
  </si>
  <si>
    <t>16  มี.ค. 55</t>
  </si>
  <si>
    <t>อุดหนุนเฉพาะกิจ - ผู้ดูแลเด็ก</t>
  </si>
  <si>
    <t>ส่วนลด 6%</t>
  </si>
  <si>
    <t>รับฝาก (หมายเหตุ 2)</t>
  </si>
  <si>
    <t>6531000</t>
  </si>
  <si>
    <t>653200</t>
  </si>
  <si>
    <t>6560000</t>
  </si>
  <si>
    <t>6541000</t>
  </si>
  <si>
    <t xml:space="preserve">         (ลงชื่อ)…………............……………………………..</t>
  </si>
  <si>
    <t xml:space="preserve">  (ลงชื่อ)   .................................................................</t>
  </si>
  <si>
    <t>00212</t>
  </si>
  <si>
    <t>ประกันสัญญา</t>
  </si>
  <si>
    <t>340100</t>
  </si>
  <si>
    <t xml:space="preserve">  เงินที่มีผู้อุทิศให้</t>
  </si>
  <si>
    <t xml:space="preserve">  ค่าธรรมเนียมน้ำบาดาล</t>
  </si>
  <si>
    <t>ปีงบประมาณ  2556</t>
  </si>
  <si>
    <t>200100</t>
  </si>
  <si>
    <t>200200</t>
  </si>
  <si>
    <t>200300</t>
  </si>
  <si>
    <t>200400</t>
  </si>
  <si>
    <t>200600</t>
  </si>
  <si>
    <t>ลน.เงินยืมสะสม</t>
  </si>
  <si>
    <t>อุดหนุนเฉพาะกิจ-ผู้ดูแลเด็ก</t>
  </si>
  <si>
    <t>อุดหนุนเฉพาะกิจ-ผู้สูงอายุ</t>
  </si>
  <si>
    <t>อุดหนุนเฉพาะกิจ-ผู้พิการ</t>
  </si>
  <si>
    <t>เศรษฐกิจชุมชน</t>
  </si>
  <si>
    <t>320300</t>
  </si>
  <si>
    <t>340400</t>
  </si>
  <si>
    <t>330800</t>
  </si>
  <si>
    <t>ลน.เงินยืมตามงบประมาณ</t>
  </si>
  <si>
    <t>อุดหนุนเฉพาะกิจ  - โครงการปป.ถนนลาดยางฯ</t>
  </si>
  <si>
    <t>00213</t>
  </si>
  <si>
    <t>โครงการถ่ายโอน/กิจการสาธารณะ</t>
  </si>
  <si>
    <t>ส่วนลด 6 %</t>
  </si>
  <si>
    <t>00262</t>
  </si>
  <si>
    <t>เงินฝาก ธ. กรุงไทย  ( ออมทรัพย์ )  715 - 0-10741 - 9</t>
  </si>
  <si>
    <t>ค่าครุภัณฑ์</t>
  </si>
  <si>
    <t>อุดหนุนเฉพาะกิจ - ยาเสพติด</t>
  </si>
  <si>
    <t>เงินศูนย์พัฒนาครอบครัว</t>
  </si>
  <si>
    <t>320200</t>
  </si>
  <si>
    <r>
      <t>หัก</t>
    </r>
    <r>
      <rPr>
        <sz val="16"/>
        <rFont val="TH SarabunIT๙"/>
        <family val="2"/>
      </rPr>
      <t xml:space="preserve">  เช็คจ่ายที่ผู้รับยังไม่นำมาขึ้นเงินกับธนาคาร</t>
    </r>
  </si>
  <si>
    <t>22  พ.ค. 56</t>
  </si>
  <si>
    <t>6299112</t>
  </si>
  <si>
    <t xml:space="preserve">         ปลัดองค์การบริหารส่วนตำบลห้วยยาง</t>
  </si>
  <si>
    <t>รายรับ                         รายจ่าย</t>
  </si>
  <si>
    <t xml:space="preserve">         หัวหน้าส่วนการคลัง                                         ปลัดองค์การบริหารส่วนตำบลห้วยยาง      นายกองค์การบริหารส่วนตำบลห้วยยาง</t>
  </si>
  <si>
    <t xml:space="preserve">   (นางสาวมณฑกานต์    หวังถนอม)                                   (นางสาวคุลิกา   คลับคล้าย)                       ( นายธวัชชัย  แดงฉ่ำ )</t>
  </si>
  <si>
    <t xml:space="preserve">        ……………………………………...                                         …...……...………………...                           ……………………………</t>
  </si>
  <si>
    <t>อุดหนุนเฉพาะกิจ - ครุภัณฑ์คอมฯ</t>
  </si>
  <si>
    <t>อุดหนุนเฉพาะกิจ - ครุภัณฑ์</t>
  </si>
  <si>
    <t>00252</t>
  </si>
  <si>
    <t>340300</t>
  </si>
  <si>
    <t xml:space="preserve">  ค่าธรรมเนียมอื่น ๆ</t>
  </si>
  <si>
    <t>320400</t>
  </si>
  <si>
    <t>31  ก.ค. 56</t>
  </si>
  <si>
    <t>8626739</t>
  </si>
  <si>
    <t>30  กันยายน  2556</t>
  </si>
  <si>
    <t>210500</t>
  </si>
  <si>
    <t>300000</t>
  </si>
  <si>
    <t>320000</t>
  </si>
  <si>
    <t>532000</t>
  </si>
  <si>
    <t>561000</t>
  </si>
  <si>
    <t xml:space="preserve">                                     ประจำเดือน  กันยายน 2556</t>
  </si>
  <si>
    <t>อุดหนุนเฉพาะกิจ - วัสดุสื่อการเรียนการสอน</t>
  </si>
  <si>
    <t>ค่าสาธารณูปโภค (รับคืน)</t>
  </si>
  <si>
    <t>อุดหนุนเฉพาะกิจ-โครงการ ปป.ถนนลาดยางฯ</t>
  </si>
  <si>
    <t>ค่าใช้สอย (รับคืน)</t>
  </si>
  <si>
    <t>เงินเดือน - ฝ่ายประจำ (รับคืน)</t>
  </si>
  <si>
    <t>รายจ่ายค้างจ่าย (เบิกตัดปี)</t>
  </si>
  <si>
    <t>อุดหนุนเฉพาะกิจ - สื่อการเรียนการสอน</t>
  </si>
  <si>
    <t xml:space="preserve">            หมายเหตุ 2     ประกอบงบทดลอง  เดือนกันยายน 2556</t>
  </si>
  <si>
    <t xml:space="preserve">            หมายเหตุ  2   ประกอบงบรับ - จ่าย  เดือนกันยายน 2556</t>
  </si>
  <si>
    <t>หมายเหตุ 2    ประกอบงบรับ - จ่ายเงินสด เดือนกันยายน 2556</t>
  </si>
  <si>
    <t>ประจำเดือน กันยายน 2556</t>
  </si>
  <si>
    <t>330200</t>
  </si>
  <si>
    <t>330300</t>
  </si>
  <si>
    <t>331400</t>
  </si>
  <si>
    <t>330400</t>
  </si>
  <si>
    <t>340500</t>
  </si>
  <si>
    <t xml:space="preserve"> -3 -</t>
  </si>
  <si>
    <t>610400</t>
  </si>
  <si>
    <t>411600</t>
  </si>
  <si>
    <t>410400</t>
  </si>
  <si>
    <t>410300</t>
  </si>
  <si>
    <t>410600</t>
  </si>
  <si>
    <t>420900</t>
  </si>
  <si>
    <t>ยอดเงินคงเหลือตามรายงานธนาคาร  ณ วันที่  30  กันยายน 2556</t>
  </si>
  <si>
    <t>18  ก.ย. 56</t>
  </si>
  <si>
    <t>27  ก.ย. 56</t>
  </si>
  <si>
    <t>30 ก.ย. 56</t>
  </si>
  <si>
    <t>8626849</t>
  </si>
  <si>
    <t>8626853</t>
  </si>
  <si>
    <t>8626854</t>
  </si>
  <si>
    <t>8626857</t>
  </si>
  <si>
    <t>8626861</t>
  </si>
  <si>
    <t>8626862</t>
  </si>
  <si>
    <t>8626865</t>
  </si>
  <si>
    <t>8626866</t>
  </si>
  <si>
    <t>8626868</t>
  </si>
  <si>
    <t>8626869</t>
  </si>
  <si>
    <t>8626870</t>
  </si>
  <si>
    <t>8626872</t>
  </si>
  <si>
    <t>8626873</t>
  </si>
  <si>
    <t>8626874</t>
  </si>
  <si>
    <t>8626875</t>
  </si>
  <si>
    <t>8626876</t>
  </si>
  <si>
    <t>8626877</t>
  </si>
  <si>
    <t>8626878</t>
  </si>
  <si>
    <t>8626879</t>
  </si>
  <si>
    <t>8626880</t>
  </si>
  <si>
    <t>8626881</t>
  </si>
  <si>
    <t>8626882</t>
  </si>
  <si>
    <t>8626883</t>
  </si>
  <si>
    <t>1796724</t>
  </si>
  <si>
    <t>1796725</t>
  </si>
  <si>
    <t>1796726</t>
  </si>
  <si>
    <t>1796727</t>
  </si>
  <si>
    <t>1796728</t>
  </si>
  <si>
    <t>1796729</t>
  </si>
  <si>
    <t>1796730</t>
  </si>
  <si>
    <t>1796731</t>
  </si>
  <si>
    <t>1796732</t>
  </si>
  <si>
    <t>1796733</t>
  </si>
  <si>
    <t>1796734</t>
  </si>
  <si>
    <t>1796736</t>
  </si>
  <si>
    <t>1796737</t>
  </si>
  <si>
    <t>1796738</t>
  </si>
  <si>
    <t>1796739</t>
  </si>
  <si>
    <t>1796740</t>
  </si>
  <si>
    <t>1796741</t>
  </si>
  <si>
    <t>1796742</t>
  </si>
  <si>
    <t>1796743</t>
  </si>
  <si>
    <t>1796744</t>
  </si>
  <si>
    <t>1796745</t>
  </si>
  <si>
    <t>1796746</t>
  </si>
  <si>
    <t>1796747</t>
  </si>
  <si>
    <t>1796748</t>
  </si>
  <si>
    <t>1796749</t>
  </si>
  <si>
    <t>1796750</t>
  </si>
  <si>
    <t>1796751</t>
  </si>
  <si>
    <t>1796752</t>
  </si>
  <si>
    <t>1796753</t>
  </si>
  <si>
    <t>1796754</t>
  </si>
  <si>
    <t>1796755</t>
  </si>
  <si>
    <t>1796756</t>
  </si>
  <si>
    <t>1796757</t>
  </si>
  <si>
    <t>1796758</t>
  </si>
  <si>
    <t>1796759</t>
  </si>
  <si>
    <t xml:space="preserve">              วันที่  30  กันยายน  2556</t>
  </si>
  <si>
    <t>หมายเหตุ</t>
  </si>
  <si>
    <t>ตัดเช็คผิดบัญชี 100,000  บาท  (วันที่  18  กันยายน 2556 )</t>
  </si>
  <si>
    <t>ยอดเงินฝากตามสมุดเงินฝาก ธกส. สูงกว่ากระทบยอดเงินฝาก 100,000  บาท เนื่องจาก ธกส. สาขาทับสะแก</t>
  </si>
  <si>
    <t>30  ก.ย. 56</t>
  </si>
  <si>
    <t xml:space="preserve">              ( นางสาวมณฑกานต์        หวังถนอม )</t>
  </si>
  <si>
    <t xml:space="preserve">                ( นางสาวคุลิกา  คลับคล้าย )</t>
  </si>
  <si>
    <t xml:space="preserve">        วันที่    30  กันยายน  2556</t>
  </si>
  <si>
    <t xml:space="preserve">        หัวหน้าส่วนการคลัง</t>
  </si>
</sst>
</file>

<file path=xl/styles.xml><?xml version="1.0" encoding="utf-8"?>
<styleSheet xmlns="http://schemas.openxmlformats.org/spreadsheetml/2006/main">
  <numFmts count="3">
    <numFmt numFmtId="187" formatCode="_-* #,##0.00_-;\-* #,##0.00_-;_-* &quot;-&quot;??_-;_-@_-"/>
    <numFmt numFmtId="188" formatCode="_-* #,##0_-;\-* #,##0_-;_-* &quot;-&quot;??_-;_-@_-"/>
    <numFmt numFmtId="189" formatCode="#,##0.00_ ;\-#,##0.00\ "/>
  </numFmts>
  <fonts count="32">
    <font>
      <sz val="14"/>
      <name val="Cordia New"/>
      <charset val="222"/>
    </font>
    <font>
      <sz val="14"/>
      <name val="Cordia New"/>
      <family val="2"/>
    </font>
    <font>
      <b/>
      <sz val="15"/>
      <name val="Angsana New"/>
      <family val="1"/>
      <charset val="222"/>
    </font>
    <font>
      <sz val="15"/>
      <name val="Angsana New"/>
      <family val="1"/>
      <charset val="222"/>
    </font>
    <font>
      <b/>
      <sz val="16"/>
      <name val="Angsana New"/>
      <family val="1"/>
      <charset val="222"/>
    </font>
    <font>
      <sz val="16"/>
      <name val="Angsana New"/>
      <family val="1"/>
      <charset val="222"/>
    </font>
    <font>
      <b/>
      <sz val="14"/>
      <name val="Angsana New"/>
      <family val="1"/>
      <charset val="222"/>
    </font>
    <font>
      <sz val="15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  <charset val="222"/>
    </font>
    <font>
      <sz val="12"/>
      <name val="Angsana New"/>
      <family val="1"/>
      <charset val="222"/>
    </font>
    <font>
      <b/>
      <sz val="12"/>
      <name val="Angsana New"/>
      <family val="1"/>
      <charset val="222"/>
    </font>
    <font>
      <b/>
      <sz val="14"/>
      <name val="Angsana New"/>
      <family val="1"/>
    </font>
    <font>
      <b/>
      <sz val="15"/>
      <name val="Angsana New"/>
      <family val="1"/>
    </font>
    <font>
      <b/>
      <sz val="11"/>
      <name val="Angsana New"/>
      <family val="1"/>
    </font>
    <font>
      <b/>
      <sz val="10"/>
      <name val="Angsana New"/>
      <family val="1"/>
    </font>
    <font>
      <sz val="11"/>
      <name val="Angsana New"/>
      <family val="1"/>
      <charset val="222"/>
    </font>
    <font>
      <b/>
      <sz val="11"/>
      <name val="Angsana New"/>
      <family val="1"/>
      <charset val="222"/>
    </font>
    <font>
      <b/>
      <sz val="16"/>
      <name val="TH SarabunIT๙"/>
      <family val="2"/>
    </font>
    <font>
      <sz val="16"/>
      <name val="TH SarabunIT๙"/>
      <family val="2"/>
    </font>
    <font>
      <b/>
      <sz val="12"/>
      <name val="TH SarabunIT๙"/>
      <family val="2"/>
    </font>
    <font>
      <b/>
      <u/>
      <sz val="16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5"/>
      <name val="TH SarabunIT๙"/>
      <family val="2"/>
    </font>
    <font>
      <sz val="12"/>
      <name val="TH SarabunIT๙"/>
      <family val="2"/>
    </font>
    <font>
      <sz val="11"/>
      <name val="Angsana New"/>
      <family val="1"/>
    </font>
    <font>
      <sz val="16"/>
      <name val="Angsana New"/>
      <family val="1"/>
    </font>
    <font>
      <u/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440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/>
    <xf numFmtId="0" fontId="3" fillId="0" borderId="5" xfId="0" applyFont="1" applyBorder="1"/>
    <xf numFmtId="49" fontId="3" fillId="0" borderId="3" xfId="0" applyNumberFormat="1" applyFont="1" applyBorder="1" applyAlignment="1">
      <alignment horizontal="right"/>
    </xf>
    <xf numFmtId="188" fontId="3" fillId="0" borderId="0" xfId="1" applyNumberFormat="1" applyFont="1"/>
    <xf numFmtId="49" fontId="6" fillId="0" borderId="9" xfId="0" applyNumberFormat="1" applyFont="1" applyBorder="1" applyAlignment="1">
      <alignment horizontal="right"/>
    </xf>
    <xf numFmtId="49" fontId="6" fillId="0" borderId="9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3" fillId="0" borderId="12" xfId="0" applyFont="1" applyBorder="1"/>
    <xf numFmtId="0" fontId="3" fillId="0" borderId="14" xfId="0" applyFont="1" applyBorder="1" applyAlignment="1">
      <alignment horizontal="left"/>
    </xf>
    <xf numFmtId="49" fontId="6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3" fillId="0" borderId="10" xfId="0" applyNumberFormat="1" applyFont="1" applyBorder="1"/>
    <xf numFmtId="49" fontId="6" fillId="0" borderId="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right"/>
    </xf>
    <xf numFmtId="187" fontId="3" fillId="0" borderId="3" xfId="1" applyFont="1" applyBorder="1" applyAlignment="1">
      <alignment horizontal="right"/>
    </xf>
    <xf numFmtId="187" fontId="3" fillId="0" borderId="3" xfId="1" applyFont="1" applyBorder="1" applyAlignment="1">
      <alignment horizontal="center"/>
    </xf>
    <xf numFmtId="187" fontId="3" fillId="0" borderId="19" xfId="1" applyFont="1" applyBorder="1" applyAlignment="1">
      <alignment horizontal="right"/>
    </xf>
    <xf numFmtId="187" fontId="3" fillId="0" borderId="14" xfId="1" applyFont="1" applyBorder="1"/>
    <xf numFmtId="187" fontId="3" fillId="0" borderId="14" xfId="1" applyFont="1" applyBorder="1" applyAlignment="1">
      <alignment horizontal="center"/>
    </xf>
    <xf numFmtId="187" fontId="3" fillId="0" borderId="10" xfId="1" applyFont="1" applyBorder="1" applyAlignment="1">
      <alignment horizontal="right"/>
    </xf>
    <xf numFmtId="187" fontId="3" fillId="0" borderId="17" xfId="1" applyFont="1" applyBorder="1" applyAlignment="1">
      <alignment horizontal="right"/>
    </xf>
    <xf numFmtId="0" fontId="7" fillId="0" borderId="10" xfId="0" applyFont="1" applyBorder="1"/>
    <xf numFmtId="0" fontId="7" fillId="0" borderId="19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49" fontId="3" fillId="0" borderId="19" xfId="0" applyNumberFormat="1" applyFont="1" applyBorder="1"/>
    <xf numFmtId="49" fontId="3" fillId="0" borderId="3" xfId="0" applyNumberFormat="1" applyFont="1" applyBorder="1"/>
    <xf numFmtId="187" fontId="5" fillId="0" borderId="3" xfId="1" applyNumberFormat="1" applyFont="1" applyBorder="1" applyAlignment="1">
      <alignment horizontal="right"/>
    </xf>
    <xf numFmtId="187" fontId="3" fillId="0" borderId="10" xfId="1" applyNumberFormat="1" applyFont="1" applyBorder="1" applyAlignment="1">
      <alignment horizontal="right"/>
    </xf>
    <xf numFmtId="187" fontId="3" fillId="0" borderId="3" xfId="1" applyFont="1" applyBorder="1"/>
    <xf numFmtId="0" fontId="3" fillId="0" borderId="19" xfId="0" applyFont="1" applyBorder="1"/>
    <xf numFmtId="0" fontId="7" fillId="0" borderId="17" xfId="0" applyFont="1" applyBorder="1"/>
    <xf numFmtId="187" fontId="3" fillId="0" borderId="17" xfId="1" applyNumberFormat="1" applyFont="1" applyBorder="1" applyAlignment="1">
      <alignment horizontal="right"/>
    </xf>
    <xf numFmtId="187" fontId="12" fillId="0" borderId="17" xfId="1" applyFont="1" applyBorder="1"/>
    <xf numFmtId="187" fontId="3" fillId="0" borderId="17" xfId="1" applyFont="1" applyBorder="1"/>
    <xf numFmtId="187" fontId="3" fillId="0" borderId="17" xfId="1" applyNumberFormat="1" applyFont="1" applyBorder="1"/>
    <xf numFmtId="49" fontId="3" fillId="0" borderId="17" xfId="0" applyNumberFormat="1" applyFont="1" applyBorder="1"/>
    <xf numFmtId="187" fontId="12" fillId="0" borderId="19" xfId="1" applyNumberFormat="1" applyFont="1" applyBorder="1" applyAlignment="1">
      <alignment horizontal="right"/>
    </xf>
    <xf numFmtId="49" fontId="6" fillId="0" borderId="20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/>
    </xf>
    <xf numFmtId="187" fontId="3" fillId="0" borderId="19" xfId="1" applyNumberFormat="1" applyFont="1" applyBorder="1"/>
    <xf numFmtId="187" fontId="3" fillId="0" borderId="19" xfId="1" applyFont="1" applyBorder="1"/>
    <xf numFmtId="187" fontId="3" fillId="0" borderId="19" xfId="1" applyNumberFormat="1" applyFont="1" applyBorder="1" applyAlignment="1">
      <alignment horizontal="right"/>
    </xf>
    <xf numFmtId="187" fontId="12" fillId="0" borderId="19" xfId="1" applyFont="1" applyBorder="1"/>
    <xf numFmtId="187" fontId="11" fillId="0" borderId="5" xfId="1" applyNumberFormat="1" applyFont="1" applyBorder="1" applyAlignment="1">
      <alignment horizontal="right"/>
    </xf>
    <xf numFmtId="187" fontId="3" fillId="0" borderId="3" xfId="1" applyNumberFormat="1" applyFont="1" applyBorder="1"/>
    <xf numFmtId="187" fontId="3" fillId="0" borderId="3" xfId="1" applyNumberFormat="1" applyFont="1" applyBorder="1" applyAlignment="1">
      <alignment horizontal="right"/>
    </xf>
    <xf numFmtId="187" fontId="12" fillId="0" borderId="3" xfId="1" applyFont="1" applyBorder="1"/>
    <xf numFmtId="49" fontId="16" fillId="0" borderId="9" xfId="0" applyNumberFormat="1" applyFont="1" applyBorder="1"/>
    <xf numFmtId="187" fontId="16" fillId="0" borderId="9" xfId="1" applyFont="1" applyBorder="1" applyAlignment="1">
      <alignment horizontal="right"/>
    </xf>
    <xf numFmtId="187" fontId="16" fillId="0" borderId="9" xfId="1" applyFont="1" applyBorder="1" applyAlignment="1">
      <alignment horizontal="center"/>
    </xf>
    <xf numFmtId="187" fontId="16" fillId="0" borderId="5" xfId="1" applyFont="1" applyBorder="1" applyAlignment="1">
      <alignment horizontal="right"/>
    </xf>
    <xf numFmtId="49" fontId="16" fillId="0" borderId="5" xfId="0" applyNumberFormat="1" applyFont="1" applyBorder="1"/>
    <xf numFmtId="187" fontId="16" fillId="0" borderId="5" xfId="1" applyFont="1" applyBorder="1" applyAlignment="1">
      <alignment horizontal="center"/>
    </xf>
    <xf numFmtId="49" fontId="16" fillId="0" borderId="9" xfId="0" applyNumberFormat="1" applyFont="1" applyBorder="1" applyAlignment="1">
      <alignment horizontal="left"/>
    </xf>
    <xf numFmtId="187" fontId="16" fillId="0" borderId="9" xfId="1" applyFont="1" applyBorder="1"/>
    <xf numFmtId="0" fontId="16" fillId="0" borderId="5" xfId="0" applyFont="1" applyBorder="1" applyAlignment="1">
      <alignment horizontal="left"/>
    </xf>
    <xf numFmtId="0" fontId="16" fillId="0" borderId="5" xfId="0" applyFont="1" applyBorder="1"/>
    <xf numFmtId="187" fontId="16" fillId="0" borderId="5" xfId="1" applyFont="1" applyBorder="1"/>
    <xf numFmtId="0" fontId="16" fillId="0" borderId="12" xfId="0" applyFont="1" applyBorder="1"/>
    <xf numFmtId="187" fontId="16" fillId="0" borderId="12" xfId="1" applyNumberFormat="1" applyFont="1" applyBorder="1" applyAlignment="1">
      <alignment horizontal="right"/>
    </xf>
    <xf numFmtId="187" fontId="15" fillId="0" borderId="12" xfId="1" applyFont="1" applyBorder="1" applyAlignment="1">
      <alignment horizontal="right"/>
    </xf>
    <xf numFmtId="187" fontId="16" fillId="0" borderId="12" xfId="1" applyFont="1" applyBorder="1" applyAlignment="1">
      <alignment horizontal="right"/>
    </xf>
    <xf numFmtId="187" fontId="16" fillId="0" borderId="12" xfId="1" applyFont="1" applyBorder="1"/>
    <xf numFmtId="49" fontId="16" fillId="0" borderId="12" xfId="0" applyNumberFormat="1" applyFont="1" applyBorder="1"/>
    <xf numFmtId="187" fontId="15" fillId="0" borderId="5" xfId="1" applyNumberFormat="1" applyFont="1" applyBorder="1" applyAlignment="1">
      <alignment horizontal="right"/>
    </xf>
    <xf numFmtId="187" fontId="16" fillId="0" borderId="5" xfId="1" applyNumberFormat="1" applyFont="1" applyBorder="1"/>
    <xf numFmtId="187" fontId="15" fillId="0" borderId="5" xfId="1" applyFont="1" applyBorder="1"/>
    <xf numFmtId="0" fontId="16" fillId="0" borderId="9" xfId="0" applyFont="1" applyBorder="1"/>
    <xf numFmtId="187" fontId="16" fillId="0" borderId="9" xfId="1" applyNumberFormat="1" applyFont="1" applyBorder="1" applyAlignment="1">
      <alignment horizontal="right"/>
    </xf>
    <xf numFmtId="187" fontId="15" fillId="0" borderId="9" xfId="1" applyFont="1" applyBorder="1"/>
    <xf numFmtId="187" fontId="6" fillId="0" borderId="19" xfId="1" applyFont="1" applyBorder="1" applyAlignment="1">
      <alignment horizontal="center"/>
    </xf>
    <xf numFmtId="187" fontId="6" fillId="0" borderId="5" xfId="1" applyFont="1" applyBorder="1" applyAlignment="1">
      <alignment horizontal="center"/>
    </xf>
    <xf numFmtId="187" fontId="9" fillId="0" borderId="5" xfId="1" applyFont="1" applyBorder="1"/>
    <xf numFmtId="187" fontId="9" fillId="0" borderId="5" xfId="1" applyNumberFormat="1" applyFont="1" applyBorder="1" applyAlignment="1">
      <alignment horizontal="right"/>
    </xf>
    <xf numFmtId="187" fontId="6" fillId="0" borderId="12" xfId="1" applyFont="1" applyBorder="1" applyAlignment="1">
      <alignment horizontal="right"/>
    </xf>
    <xf numFmtId="187" fontId="6" fillId="0" borderId="3" xfId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187" fontId="10" fillId="0" borderId="3" xfId="1" applyFont="1" applyBorder="1" applyAlignment="1">
      <alignment horizontal="center"/>
    </xf>
    <xf numFmtId="49" fontId="7" fillId="0" borderId="3" xfId="0" applyNumberFormat="1" applyFont="1" applyBorder="1" applyAlignment="1">
      <alignment horizontal="right"/>
    </xf>
    <xf numFmtId="189" fontId="7" fillId="0" borderId="3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left"/>
    </xf>
    <xf numFmtId="187" fontId="7" fillId="0" borderId="17" xfId="1" applyFont="1" applyBorder="1" applyAlignment="1">
      <alignment horizontal="center"/>
    </xf>
    <xf numFmtId="187" fontId="10" fillId="0" borderId="17" xfId="1" applyFont="1" applyBorder="1" applyAlignment="1">
      <alignment horizontal="center"/>
    </xf>
    <xf numFmtId="187" fontId="6" fillId="0" borderId="17" xfId="1" applyFont="1" applyBorder="1" applyAlignment="1">
      <alignment horizontal="center"/>
    </xf>
    <xf numFmtId="187" fontId="9" fillId="0" borderId="12" xfId="1" applyFont="1" applyBorder="1" applyAlignment="1">
      <alignment horizontal="right"/>
    </xf>
    <xf numFmtId="187" fontId="7" fillId="0" borderId="3" xfId="1" applyFont="1" applyBorder="1" applyAlignment="1">
      <alignment horizontal="right"/>
    </xf>
    <xf numFmtId="187" fontId="11" fillId="0" borderId="5" xfId="1" applyFont="1" applyBorder="1" applyAlignment="1">
      <alignment horizontal="right"/>
    </xf>
    <xf numFmtId="187" fontId="11" fillId="0" borderId="12" xfId="1" applyNumberFormat="1" applyFont="1" applyBorder="1" applyAlignment="1">
      <alignment horizontal="right"/>
    </xf>
    <xf numFmtId="187" fontId="4" fillId="0" borderId="9" xfId="1" applyNumberFormat="1" applyFont="1" applyBorder="1" applyAlignment="1">
      <alignment horizontal="right"/>
    </xf>
    <xf numFmtId="187" fontId="7" fillId="0" borderId="10" xfId="1" applyFont="1" applyBorder="1" applyAlignment="1">
      <alignment horizontal="center"/>
    </xf>
    <xf numFmtId="187" fontId="10" fillId="0" borderId="10" xfId="1" applyFont="1" applyBorder="1" applyAlignment="1">
      <alignment horizontal="center"/>
    </xf>
    <xf numFmtId="187" fontId="6" fillId="0" borderId="10" xfId="1" applyFont="1" applyBorder="1" applyAlignment="1">
      <alignment horizontal="center"/>
    </xf>
    <xf numFmtId="187" fontId="12" fillId="0" borderId="10" xfId="1" applyFont="1" applyBorder="1"/>
    <xf numFmtId="187" fontId="3" fillId="0" borderId="10" xfId="1" applyFont="1" applyBorder="1"/>
    <xf numFmtId="187" fontId="3" fillId="0" borderId="10" xfId="1" applyNumberFormat="1" applyFont="1" applyBorder="1"/>
    <xf numFmtId="49" fontId="7" fillId="0" borderId="10" xfId="0" applyNumberFormat="1" applyFont="1" applyBorder="1" applyAlignment="1">
      <alignment horizontal="right"/>
    </xf>
    <xf numFmtId="189" fontId="7" fillId="0" borderId="10" xfId="0" applyNumberFormat="1" applyFont="1" applyBorder="1" applyAlignment="1">
      <alignment horizontal="right"/>
    </xf>
    <xf numFmtId="187" fontId="7" fillId="0" borderId="10" xfId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187" fontId="9" fillId="0" borderId="5" xfId="1" applyFont="1" applyBorder="1" applyAlignment="1">
      <alignment horizontal="right"/>
    </xf>
    <xf numFmtId="187" fontId="14" fillId="0" borderId="5" xfId="1" applyFont="1" applyBorder="1" applyAlignment="1">
      <alignment horizontal="center"/>
    </xf>
    <xf numFmtId="187" fontId="13" fillId="0" borderId="3" xfId="1" applyFont="1" applyBorder="1" applyAlignment="1">
      <alignment horizontal="right"/>
    </xf>
    <xf numFmtId="187" fontId="14" fillId="0" borderId="9" xfId="1" applyFont="1" applyBorder="1" applyAlignment="1">
      <alignment horizontal="right"/>
    </xf>
    <xf numFmtId="187" fontId="14" fillId="0" borderId="5" xfId="1" applyFont="1" applyBorder="1" applyAlignment="1">
      <alignment horizontal="right"/>
    </xf>
    <xf numFmtId="49" fontId="9" fillId="0" borderId="19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 vertical="center"/>
    </xf>
    <xf numFmtId="187" fontId="9" fillId="0" borderId="3" xfId="1" applyFont="1" applyBorder="1" applyAlignment="1">
      <alignment horizontal="center"/>
    </xf>
    <xf numFmtId="187" fontId="12" fillId="0" borderId="3" xfId="1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87" fontId="12" fillId="0" borderId="3" xfId="1" applyFont="1" applyBorder="1" applyAlignment="1">
      <alignment horizontal="right"/>
    </xf>
    <xf numFmtId="49" fontId="6" fillId="0" borderId="9" xfId="0" applyNumberFormat="1" applyFont="1" applyBorder="1" applyAlignment="1"/>
    <xf numFmtId="187" fontId="18" fillId="0" borderId="5" xfId="1" applyFont="1" applyBorder="1" applyAlignment="1">
      <alignment horizontal="right"/>
    </xf>
    <xf numFmtId="187" fontId="15" fillId="0" borderId="9" xfId="1" applyFont="1" applyBorder="1" applyAlignment="1">
      <alignment horizontal="center"/>
    </xf>
    <xf numFmtId="187" fontId="9" fillId="0" borderId="9" xfId="1" applyFont="1" applyBorder="1" applyAlignment="1">
      <alignment horizontal="center"/>
    </xf>
    <xf numFmtId="187" fontId="20" fillId="0" borderId="5" xfId="1" applyFont="1" applyBorder="1" applyAlignment="1">
      <alignment horizontal="right"/>
    </xf>
    <xf numFmtId="49" fontId="7" fillId="0" borderId="19" xfId="0" applyNumberFormat="1" applyFont="1" applyBorder="1" applyAlignment="1">
      <alignment horizontal="left"/>
    </xf>
    <xf numFmtId="187" fontId="2" fillId="0" borderId="19" xfId="1" applyFont="1" applyBorder="1" applyAlignment="1">
      <alignment horizontal="center"/>
    </xf>
    <xf numFmtId="187" fontId="19" fillId="0" borderId="17" xfId="1" applyNumberFormat="1" applyFont="1" applyBorder="1" applyAlignment="1">
      <alignment horizontal="right"/>
    </xf>
    <xf numFmtId="187" fontId="20" fillId="0" borderId="12" xfId="1" applyNumberFormat="1" applyFont="1" applyBorder="1" applyAlignment="1">
      <alignment horizontal="right"/>
    </xf>
    <xf numFmtId="187" fontId="20" fillId="0" borderId="5" xfId="1" applyNumberFormat="1" applyFont="1" applyBorder="1" applyAlignment="1">
      <alignment horizontal="right"/>
    </xf>
    <xf numFmtId="187" fontId="9" fillId="0" borderId="9" xfId="1" applyFont="1" applyBorder="1"/>
    <xf numFmtId="187" fontId="20" fillId="0" borderId="9" xfId="1" applyNumberFormat="1" applyFont="1" applyBorder="1" applyAlignment="1">
      <alignment horizontal="right"/>
    </xf>
    <xf numFmtId="187" fontId="20" fillId="0" borderId="9" xfId="1" applyFont="1" applyBorder="1" applyAlignment="1">
      <alignment horizontal="right"/>
    </xf>
    <xf numFmtId="187" fontId="9" fillId="0" borderId="9" xfId="1" applyFont="1" applyBorder="1" applyAlignment="1">
      <alignment horizontal="right"/>
    </xf>
    <xf numFmtId="49" fontId="7" fillId="0" borderId="17" xfId="0" applyNumberFormat="1" applyFont="1" applyBorder="1" applyAlignment="1">
      <alignment horizontal="right"/>
    </xf>
    <xf numFmtId="187" fontId="15" fillId="0" borderId="9" xfId="1" applyNumberFormat="1" applyFont="1" applyBorder="1" applyAlignment="1">
      <alignment horizontal="right"/>
    </xf>
    <xf numFmtId="189" fontId="8" fillId="0" borderId="3" xfId="0" applyNumberFormat="1" applyFont="1" applyBorder="1" applyAlignment="1">
      <alignment horizontal="right"/>
    </xf>
    <xf numFmtId="187" fontId="15" fillId="0" borderId="5" xfId="1" applyFont="1" applyBorder="1" applyAlignment="1">
      <alignment horizontal="right"/>
    </xf>
    <xf numFmtId="187" fontId="16" fillId="0" borderId="19" xfId="1" applyFont="1" applyBorder="1" applyAlignment="1">
      <alignment horizontal="right"/>
    </xf>
    <xf numFmtId="187" fontId="9" fillId="0" borderId="19" xfId="1" applyFont="1" applyBorder="1" applyAlignment="1">
      <alignment horizontal="right"/>
    </xf>
    <xf numFmtId="187" fontId="15" fillId="0" borderId="19" xfId="1" applyFont="1" applyBorder="1" applyAlignment="1">
      <alignment horizontal="right"/>
    </xf>
    <xf numFmtId="187" fontId="14" fillId="0" borderId="19" xfId="1" applyFont="1" applyBorder="1" applyAlignment="1">
      <alignment horizontal="right"/>
    </xf>
    <xf numFmtId="187" fontId="11" fillId="0" borderId="19" xfId="1" applyFont="1" applyBorder="1" applyAlignment="1">
      <alignment horizontal="right"/>
    </xf>
    <xf numFmtId="187" fontId="16" fillId="0" borderId="19" xfId="1" applyFont="1" applyBorder="1" applyAlignment="1">
      <alignment horizontal="center"/>
    </xf>
    <xf numFmtId="187" fontId="20" fillId="0" borderId="19" xfId="1" applyFont="1" applyBorder="1" applyAlignment="1">
      <alignment horizontal="right"/>
    </xf>
    <xf numFmtId="187" fontId="18" fillId="0" borderId="19" xfId="1" applyFont="1" applyBorder="1" applyAlignment="1">
      <alignment horizontal="right"/>
    </xf>
    <xf numFmtId="187" fontId="12" fillId="0" borderId="19" xfId="1" applyFont="1" applyBorder="1" applyAlignment="1">
      <alignment horizontal="right"/>
    </xf>
    <xf numFmtId="49" fontId="16" fillId="0" borderId="9" xfId="0" applyNumberFormat="1" applyFont="1" applyBorder="1" applyAlignment="1">
      <alignment horizontal="right"/>
    </xf>
    <xf numFmtId="187" fontId="11" fillId="0" borderId="9" xfId="1" applyFont="1" applyBorder="1" applyAlignment="1">
      <alignment horizontal="right"/>
    </xf>
    <xf numFmtId="187" fontId="18" fillId="0" borderId="9" xfId="1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49" fontId="7" fillId="0" borderId="19" xfId="0" applyNumberFormat="1" applyFont="1" applyBorder="1"/>
    <xf numFmtId="0" fontId="22" fillId="0" borderId="0" xfId="0" applyFont="1"/>
    <xf numFmtId="0" fontId="21" fillId="0" borderId="1" xfId="0" applyFont="1" applyBorder="1" applyAlignment="1">
      <alignment horizontal="center"/>
    </xf>
    <xf numFmtId="187" fontId="21" fillId="0" borderId="1" xfId="1" applyNumberFormat="1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187" fontId="21" fillId="0" borderId="9" xfId="1" applyNumberFormat="1" applyFont="1" applyBorder="1" applyAlignment="1">
      <alignment horizontal="center"/>
    </xf>
    <xf numFmtId="0" fontId="21" fillId="0" borderId="0" xfId="0" applyFont="1" applyBorder="1"/>
    <xf numFmtId="0" fontId="21" fillId="0" borderId="0" xfId="0" applyFont="1"/>
    <xf numFmtId="0" fontId="22" fillId="0" borderId="3" xfId="0" applyFont="1" applyBorder="1" applyAlignment="1">
      <alignment horizontal="left"/>
    </xf>
    <xf numFmtId="0" fontId="22" fillId="0" borderId="3" xfId="0" applyFont="1" applyBorder="1"/>
    <xf numFmtId="187" fontId="22" fillId="0" borderId="3" xfId="1" applyNumberFormat="1" applyFont="1" applyBorder="1" applyAlignment="1">
      <alignment horizontal="right"/>
    </xf>
    <xf numFmtId="3" fontId="21" fillId="0" borderId="3" xfId="0" applyNumberFormat="1" applyFont="1" applyBorder="1" applyAlignment="1">
      <alignment horizontal="right"/>
    </xf>
    <xf numFmtId="3" fontId="22" fillId="0" borderId="0" xfId="0" applyNumberFormat="1" applyFont="1" applyBorder="1"/>
    <xf numFmtId="3" fontId="21" fillId="0" borderId="0" xfId="0" applyNumberFormat="1" applyFont="1" applyBorder="1" applyAlignment="1">
      <alignment horizontal="center"/>
    </xf>
    <xf numFmtId="0" fontId="22" fillId="0" borderId="0" xfId="0" applyFont="1" applyBorder="1"/>
    <xf numFmtId="0" fontId="22" fillId="0" borderId="8" xfId="0" applyFont="1" applyBorder="1" applyAlignment="1">
      <alignment horizontal="left"/>
    </xf>
    <xf numFmtId="49" fontId="22" fillId="0" borderId="8" xfId="0" applyNumberFormat="1" applyFont="1" applyBorder="1" applyAlignment="1">
      <alignment horizontal="center"/>
    </xf>
    <xf numFmtId="187" fontId="22" fillId="0" borderId="8" xfId="1" applyNumberFormat="1" applyFont="1" applyBorder="1" applyAlignment="1">
      <alignment horizontal="right"/>
    </xf>
    <xf numFmtId="3" fontId="22" fillId="0" borderId="8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3" fontId="22" fillId="0" borderId="3" xfId="0" applyNumberFormat="1" applyFont="1" applyBorder="1" applyAlignment="1">
      <alignment horizontal="right"/>
    </xf>
    <xf numFmtId="4" fontId="22" fillId="0" borderId="3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 horizontal="center"/>
    </xf>
    <xf numFmtId="0" fontId="22" fillId="0" borderId="10" xfId="0" applyFont="1" applyBorder="1"/>
    <xf numFmtId="49" fontId="22" fillId="0" borderId="3" xfId="0" applyNumberFormat="1" applyFont="1" applyBorder="1" applyAlignment="1">
      <alignment horizontal="center"/>
    </xf>
    <xf numFmtId="187" fontId="21" fillId="0" borderId="5" xfId="1" applyNumberFormat="1" applyFont="1" applyBorder="1" applyAlignment="1">
      <alignment horizontal="right"/>
    </xf>
    <xf numFmtId="3" fontId="21" fillId="0" borderId="0" xfId="0" applyNumberFormat="1" applyFont="1" applyBorder="1"/>
    <xf numFmtId="49" fontId="21" fillId="0" borderId="0" xfId="0" applyNumberFormat="1" applyFont="1" applyBorder="1" applyAlignment="1">
      <alignment horizontal="center"/>
    </xf>
    <xf numFmtId="187" fontId="22" fillId="0" borderId="0" xfId="1" applyNumberFormat="1" applyFont="1" applyAlignment="1">
      <alignment horizontal="right"/>
    </xf>
    <xf numFmtId="0" fontId="22" fillId="0" borderId="0" xfId="0" applyFont="1" applyAlignment="1">
      <alignment horizontal="right"/>
    </xf>
    <xf numFmtId="3" fontId="22" fillId="0" borderId="0" xfId="0" applyNumberFormat="1" applyFont="1"/>
    <xf numFmtId="0" fontId="22" fillId="0" borderId="0" xfId="0" applyFont="1" applyAlignment="1">
      <alignment horizontal="center"/>
    </xf>
    <xf numFmtId="187" fontId="22" fillId="0" borderId="0" xfId="1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187" fontId="21" fillId="0" borderId="0" xfId="1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2" fillId="0" borderId="19" xfId="0" applyFont="1" applyBorder="1" applyAlignment="1">
      <alignment horizontal="center"/>
    </xf>
    <xf numFmtId="187" fontId="22" fillId="0" borderId="19" xfId="1" applyNumberFormat="1" applyFont="1" applyBorder="1" applyAlignment="1">
      <alignment horizontal="right"/>
    </xf>
    <xf numFmtId="0" fontId="24" fillId="0" borderId="8" xfId="0" applyFont="1" applyBorder="1"/>
    <xf numFmtId="0" fontId="24" fillId="0" borderId="8" xfId="0" applyFont="1" applyBorder="1" applyAlignment="1">
      <alignment horizontal="center"/>
    </xf>
    <xf numFmtId="0" fontId="22" fillId="0" borderId="8" xfId="0" applyFont="1" applyBorder="1"/>
    <xf numFmtId="49" fontId="21" fillId="0" borderId="3" xfId="0" applyNumberFormat="1" applyFont="1" applyBorder="1"/>
    <xf numFmtId="49" fontId="21" fillId="0" borderId="3" xfId="0" applyNumberFormat="1" applyFont="1" applyBorder="1" applyAlignment="1">
      <alignment horizontal="center"/>
    </xf>
    <xf numFmtId="3" fontId="22" fillId="0" borderId="3" xfId="0" applyNumberFormat="1" applyFont="1" applyBorder="1"/>
    <xf numFmtId="187" fontId="22" fillId="0" borderId="3" xfId="1" applyNumberFormat="1" applyFont="1" applyBorder="1"/>
    <xf numFmtId="0" fontId="21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187" fontId="21" fillId="0" borderId="24" xfId="1" applyNumberFormat="1" applyFont="1" applyBorder="1"/>
    <xf numFmtId="187" fontId="21" fillId="0" borderId="24" xfId="1" applyNumberFormat="1" applyFont="1" applyBorder="1" applyAlignment="1"/>
    <xf numFmtId="187" fontId="22" fillId="0" borderId="0" xfId="0" applyNumberFormat="1" applyFont="1"/>
    <xf numFmtId="49" fontId="21" fillId="0" borderId="8" xfId="0" applyNumberFormat="1" applyFont="1" applyBorder="1" applyAlignment="1">
      <alignment horizontal="center"/>
    </xf>
    <xf numFmtId="187" fontId="21" fillId="0" borderId="25" xfId="1" applyNumberFormat="1" applyFont="1" applyBorder="1"/>
    <xf numFmtId="187" fontId="21" fillId="0" borderId="0" xfId="1" applyNumberFormat="1" applyFont="1" applyBorder="1" applyAlignment="1"/>
    <xf numFmtId="187" fontId="22" fillId="0" borderId="10" xfId="1" applyNumberFormat="1" applyFont="1" applyBorder="1" applyAlignment="1">
      <alignment horizontal="right"/>
    </xf>
    <xf numFmtId="187" fontId="22" fillId="0" borderId="26" xfId="1" applyNumberFormat="1" applyFont="1" applyBorder="1" applyAlignment="1">
      <alignment horizontal="right"/>
    </xf>
    <xf numFmtId="187" fontId="21" fillId="0" borderId="24" xfId="1" applyNumberFormat="1" applyFont="1" applyBorder="1" applyAlignment="1">
      <alignment horizontal="right"/>
    </xf>
    <xf numFmtId="49" fontId="21" fillId="0" borderId="8" xfId="0" applyNumberFormat="1" applyFont="1" applyBorder="1"/>
    <xf numFmtId="187" fontId="22" fillId="0" borderId="25" xfId="1" applyNumberFormat="1" applyFont="1" applyBorder="1"/>
    <xf numFmtId="0" fontId="22" fillId="0" borderId="3" xfId="0" applyFont="1" applyFill="1" applyBorder="1"/>
    <xf numFmtId="187" fontId="22" fillId="0" borderId="8" xfId="1" applyNumberFormat="1" applyFont="1" applyBorder="1"/>
    <xf numFmtId="187" fontId="22" fillId="0" borderId="8" xfId="1" applyNumberFormat="1" applyFont="1" applyBorder="1" applyAlignment="1">
      <alignment horizontal="center"/>
    </xf>
    <xf numFmtId="0" fontId="21" fillId="0" borderId="3" xfId="0" applyFont="1" applyBorder="1"/>
    <xf numFmtId="0" fontId="21" fillId="0" borderId="10" xfId="0" applyFont="1" applyBorder="1" applyAlignment="1">
      <alignment horizontal="center"/>
    </xf>
    <xf numFmtId="187" fontId="22" fillId="0" borderId="3" xfId="1" applyFont="1" applyBorder="1" applyAlignment="1">
      <alignment horizontal="right"/>
    </xf>
    <xf numFmtId="187" fontId="22" fillId="0" borderId="0" xfId="1" applyFont="1" applyBorder="1" applyAlignment="1">
      <alignment horizontal="right"/>
    </xf>
    <xf numFmtId="0" fontId="22" fillId="0" borderId="7" xfId="0" applyFont="1" applyBorder="1"/>
    <xf numFmtId="0" fontId="22" fillId="0" borderId="15" xfId="0" applyFont="1" applyBorder="1"/>
    <xf numFmtId="49" fontId="22" fillId="0" borderId="7" xfId="0" applyNumberFormat="1" applyFont="1" applyBorder="1"/>
    <xf numFmtId="0" fontId="22" fillId="0" borderId="7" xfId="0" applyFont="1" applyFill="1" applyBorder="1"/>
    <xf numFmtId="0" fontId="21" fillId="0" borderId="3" xfId="0" applyFont="1" applyFill="1" applyBorder="1" applyAlignment="1">
      <alignment horizontal="center"/>
    </xf>
    <xf numFmtId="187" fontId="22" fillId="0" borderId="10" xfId="1" applyFont="1" applyBorder="1" applyAlignment="1">
      <alignment horizontal="right"/>
    </xf>
    <xf numFmtId="187" fontId="22" fillId="0" borderId="26" xfId="1" applyFont="1" applyBorder="1" applyAlignment="1">
      <alignment horizontal="right"/>
    </xf>
    <xf numFmtId="49" fontId="21" fillId="0" borderId="7" xfId="0" applyNumberFormat="1" applyFont="1" applyBorder="1" applyAlignment="1">
      <alignment horizontal="center"/>
    </xf>
    <xf numFmtId="49" fontId="24" fillId="0" borderId="7" xfId="0" applyNumberFormat="1" applyFont="1" applyBorder="1"/>
    <xf numFmtId="187" fontId="22" fillId="0" borderId="8" xfId="1" applyFont="1" applyBorder="1"/>
    <xf numFmtId="187" fontId="22" fillId="0" borderId="8" xfId="1" applyFont="1" applyBorder="1" applyAlignment="1">
      <alignment horizontal="right"/>
    </xf>
    <xf numFmtId="0" fontId="21" fillId="0" borderId="7" xfId="0" applyFont="1" applyBorder="1" applyAlignment="1">
      <alignment horizontal="center"/>
    </xf>
    <xf numFmtId="187" fontId="21" fillId="0" borderId="24" xfId="1" applyFont="1" applyBorder="1" applyAlignment="1">
      <alignment horizontal="right"/>
    </xf>
    <xf numFmtId="0" fontId="21" fillId="0" borderId="16" xfId="0" applyFont="1" applyBorder="1"/>
    <xf numFmtId="0" fontId="21" fillId="0" borderId="8" xfId="0" applyFont="1" applyBorder="1" applyAlignment="1">
      <alignment horizontal="center"/>
    </xf>
    <xf numFmtId="187" fontId="21" fillId="0" borderId="25" xfId="1" applyFont="1" applyBorder="1"/>
    <xf numFmtId="49" fontId="21" fillId="0" borderId="16" xfId="0" applyNumberFormat="1" applyFont="1" applyBorder="1"/>
    <xf numFmtId="0" fontId="25" fillId="0" borderId="7" xfId="0" applyFont="1" applyBorder="1"/>
    <xf numFmtId="187" fontId="21" fillId="0" borderId="35" xfId="1" applyNumberFormat="1" applyFont="1" applyBorder="1" applyAlignment="1">
      <alignment horizontal="right"/>
    </xf>
    <xf numFmtId="0" fontId="21" fillId="0" borderId="27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7" fontId="21" fillId="0" borderId="0" xfId="0" applyNumberFormat="1" applyFont="1" applyAlignment="1">
      <alignment horizontal="left"/>
    </xf>
    <xf numFmtId="4" fontId="22" fillId="0" borderId="0" xfId="0" applyNumberFormat="1" applyFont="1"/>
    <xf numFmtId="4" fontId="22" fillId="0" borderId="6" xfId="0" applyNumberFormat="1" applyFont="1" applyBorder="1" applyAlignment="1">
      <alignment horizontal="right"/>
    </xf>
    <xf numFmtId="4" fontId="22" fillId="0" borderId="31" xfId="0" applyNumberFormat="1" applyFont="1" applyBorder="1"/>
    <xf numFmtId="4" fontId="22" fillId="0" borderId="0" xfId="0" applyNumberFormat="1" applyFont="1" applyAlignment="1">
      <alignment horizontal="right"/>
    </xf>
    <xf numFmtId="4" fontId="21" fillId="0" borderId="6" xfId="0" applyNumberFormat="1" applyFont="1" applyBorder="1"/>
    <xf numFmtId="3" fontId="21" fillId="0" borderId="0" xfId="0" applyNumberFormat="1" applyFont="1" applyAlignment="1">
      <alignment horizontal="left"/>
    </xf>
    <xf numFmtId="187" fontId="21" fillId="0" borderId="0" xfId="1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187" fontId="22" fillId="0" borderId="0" xfId="1" applyNumberFormat="1" applyFont="1"/>
    <xf numFmtId="187" fontId="21" fillId="0" borderId="0" xfId="1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87" fontId="21" fillId="0" borderId="1" xfId="1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49" fontId="22" fillId="0" borderId="2" xfId="0" applyNumberFormat="1" applyFont="1" applyBorder="1" applyAlignment="1">
      <alignment horizontal="right"/>
    </xf>
    <xf numFmtId="187" fontId="22" fillId="0" borderId="2" xfId="1" applyNumberFormat="1" applyFont="1" applyBorder="1" applyAlignment="1">
      <alignment horizontal="right"/>
    </xf>
    <xf numFmtId="0" fontId="22" fillId="0" borderId="2" xfId="0" applyFont="1" applyBorder="1"/>
    <xf numFmtId="49" fontId="22" fillId="0" borderId="2" xfId="0" applyNumberFormat="1" applyFont="1" applyBorder="1" applyAlignment="1">
      <alignment horizontal="center"/>
    </xf>
    <xf numFmtId="49" fontId="22" fillId="0" borderId="3" xfId="0" applyNumberFormat="1" applyFont="1" applyBorder="1" applyAlignment="1">
      <alignment horizontal="right"/>
    </xf>
    <xf numFmtId="0" fontId="24" fillId="0" borderId="3" xfId="0" applyFont="1" applyBorder="1"/>
    <xf numFmtId="189" fontId="22" fillId="0" borderId="3" xfId="1" applyNumberFormat="1" applyFont="1" applyBorder="1" applyAlignment="1">
      <alignment horizontal="right"/>
    </xf>
    <xf numFmtId="49" fontId="22" fillId="0" borderId="10" xfId="0" applyNumberFormat="1" applyFont="1" applyBorder="1" applyAlignment="1">
      <alignment horizontal="center"/>
    </xf>
    <xf numFmtId="189" fontId="21" fillId="0" borderId="5" xfId="1" applyNumberFormat="1" applyFont="1" applyBorder="1" applyAlignment="1">
      <alignment horizontal="right"/>
    </xf>
    <xf numFmtId="187" fontId="21" fillId="0" borderId="23" xfId="1" applyNumberFormat="1" applyFont="1" applyBorder="1" applyAlignment="1">
      <alignment horizontal="right"/>
    </xf>
    <xf numFmtId="187" fontId="22" fillId="0" borderId="7" xfId="1" applyNumberFormat="1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187" fontId="22" fillId="0" borderId="9" xfId="1" applyNumberFormat="1" applyFont="1" applyBorder="1" applyAlignment="1">
      <alignment horizontal="right"/>
    </xf>
    <xf numFmtId="0" fontId="22" fillId="0" borderId="7" xfId="0" applyFont="1" applyBorder="1" applyAlignment="1">
      <alignment horizontal="center"/>
    </xf>
    <xf numFmtId="0" fontId="27" fillId="0" borderId="0" xfId="0" applyFont="1" applyBorder="1"/>
    <xf numFmtId="0" fontId="22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8" xfId="0" applyFont="1" applyBorder="1" applyAlignment="1">
      <alignment vertical="center"/>
    </xf>
    <xf numFmtId="187" fontId="28" fillId="0" borderId="0" xfId="0" applyNumberFormat="1" applyFont="1" applyBorder="1" applyAlignment="1">
      <alignment vertical="center"/>
    </xf>
    <xf numFmtId="3" fontId="28" fillId="0" borderId="0" xfId="0" applyNumberFormat="1" applyFont="1" applyBorder="1"/>
    <xf numFmtId="187" fontId="23" fillId="0" borderId="0" xfId="1" applyNumberFormat="1" applyFont="1" applyBorder="1"/>
    <xf numFmtId="0" fontId="28" fillId="0" borderId="0" xfId="0" applyFont="1" applyBorder="1"/>
    <xf numFmtId="49" fontId="28" fillId="0" borderId="0" xfId="0" applyNumberFormat="1" applyFont="1" applyBorder="1" applyAlignment="1">
      <alignment horizontal="center"/>
    </xf>
    <xf numFmtId="0" fontId="25" fillId="0" borderId="0" xfId="0" applyFont="1" applyBorder="1"/>
    <xf numFmtId="187" fontId="28" fillId="0" borderId="0" xfId="1" applyNumberFormat="1" applyFont="1" applyBorder="1"/>
    <xf numFmtId="187" fontId="22" fillId="0" borderId="0" xfId="1" applyNumberFormat="1" applyFont="1" applyBorder="1"/>
    <xf numFmtId="187" fontId="21" fillId="0" borderId="0" xfId="1" applyNumberFormat="1" applyFont="1" applyBorder="1"/>
    <xf numFmtId="0" fontId="25" fillId="0" borderId="3" xfId="0" applyFont="1" applyBorder="1"/>
    <xf numFmtId="187" fontId="29" fillId="0" borderId="17" xfId="1" applyFont="1" applyBorder="1" applyAlignment="1">
      <alignment horizontal="center"/>
    </xf>
    <xf numFmtId="187" fontId="17" fillId="0" borderId="9" xfId="1" applyFont="1" applyBorder="1" applyAlignment="1">
      <alignment horizontal="center"/>
    </xf>
    <xf numFmtId="187" fontId="17" fillId="0" borderId="5" xfId="1" applyFont="1" applyBorder="1" applyAlignment="1">
      <alignment horizontal="center"/>
    </xf>
    <xf numFmtId="187" fontId="16" fillId="0" borderId="10" xfId="1" applyFont="1" applyBorder="1" applyAlignment="1">
      <alignment horizontal="right"/>
    </xf>
    <xf numFmtId="187" fontId="9" fillId="0" borderId="10" xfId="1" applyFont="1" applyBorder="1" applyAlignment="1">
      <alignment horizontal="right"/>
    </xf>
    <xf numFmtId="187" fontId="14" fillId="0" borderId="10" xfId="1" applyFont="1" applyBorder="1" applyAlignment="1">
      <alignment horizontal="right"/>
    </xf>
    <xf numFmtId="187" fontId="16" fillId="0" borderId="10" xfId="1" applyFont="1" applyBorder="1" applyAlignment="1">
      <alignment horizontal="center"/>
    </xf>
    <xf numFmtId="187" fontId="20" fillId="0" borderId="10" xfId="1" applyFont="1" applyBorder="1" applyAlignment="1">
      <alignment horizontal="right"/>
    </xf>
    <xf numFmtId="187" fontId="18" fillId="0" borderId="10" xfId="1" applyFont="1" applyBorder="1" applyAlignment="1">
      <alignment horizontal="right"/>
    </xf>
    <xf numFmtId="187" fontId="10" fillId="0" borderId="10" xfId="1" applyFont="1" applyBorder="1" applyAlignment="1">
      <alignment horizontal="right"/>
    </xf>
    <xf numFmtId="187" fontId="9" fillId="0" borderId="5" xfId="1" applyNumberFormat="1" applyFont="1" applyBorder="1"/>
    <xf numFmtId="0" fontId="22" fillId="0" borderId="0" xfId="0" applyFont="1" applyBorder="1" applyAlignment="1">
      <alignment horizontal="center"/>
    </xf>
    <xf numFmtId="0" fontId="22" fillId="0" borderId="37" xfId="0" applyFont="1" applyBorder="1"/>
    <xf numFmtId="49" fontId="21" fillId="0" borderId="38" xfId="0" applyNumberFormat="1" applyFont="1" applyBorder="1" applyAlignment="1">
      <alignment horizontal="center"/>
    </xf>
    <xf numFmtId="4" fontId="21" fillId="0" borderId="5" xfId="1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87" fontId="13" fillId="0" borderId="10" xfId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187" fontId="19" fillId="0" borderId="10" xfId="1" applyNumberFormat="1" applyFont="1" applyBorder="1" applyAlignment="1">
      <alignment horizontal="right"/>
    </xf>
    <xf numFmtId="187" fontId="30" fillId="0" borderId="10" xfId="1" applyFont="1" applyBorder="1" applyAlignment="1">
      <alignment horizontal="right"/>
    </xf>
    <xf numFmtId="49" fontId="22" fillId="0" borderId="0" xfId="0" applyNumberFormat="1" applyFont="1"/>
    <xf numFmtId="187" fontId="22" fillId="0" borderId="0" xfId="1" applyFont="1"/>
    <xf numFmtId="0" fontId="22" fillId="0" borderId="0" xfId="0" applyFont="1" applyAlignment="1"/>
    <xf numFmtId="0" fontId="22" fillId="0" borderId="0" xfId="0" applyFont="1" applyBorder="1" applyAlignment="1">
      <alignment horizontal="left"/>
    </xf>
    <xf numFmtId="0" fontId="22" fillId="0" borderId="4" xfId="0" applyFont="1" applyBorder="1"/>
    <xf numFmtId="0" fontId="22" fillId="0" borderId="28" xfId="0" applyFont="1" applyBorder="1"/>
    <xf numFmtId="0" fontId="22" fillId="0" borderId="1" xfId="0" applyFont="1" applyBorder="1"/>
    <xf numFmtId="0" fontId="31" fillId="0" borderId="0" xfId="0" applyFont="1"/>
    <xf numFmtId="49" fontId="22" fillId="0" borderId="4" xfId="0" applyNumberFormat="1" applyFont="1" applyBorder="1" applyAlignment="1">
      <alignment horizontal="center"/>
    </xf>
    <xf numFmtId="187" fontId="22" fillId="0" borderId="0" xfId="1" applyFont="1" applyBorder="1"/>
    <xf numFmtId="4" fontId="22" fillId="0" borderId="0" xfId="0" applyNumberFormat="1" applyFont="1" applyBorder="1"/>
    <xf numFmtId="187" fontId="22" fillId="0" borderId="6" xfId="1" applyFont="1" applyBorder="1"/>
    <xf numFmtId="0" fontId="21" fillId="0" borderId="4" xfId="0" applyFont="1" applyBorder="1"/>
    <xf numFmtId="0" fontId="22" fillId="0" borderId="0" xfId="0" applyFont="1" applyBorder="1" applyAlignment="1">
      <alignment horizontal="center"/>
    </xf>
    <xf numFmtId="187" fontId="21" fillId="0" borderId="35" xfId="1" applyFont="1" applyBorder="1" applyAlignment="1">
      <alignment horizontal="right"/>
    </xf>
    <xf numFmtId="187" fontId="21" fillId="0" borderId="36" xfId="1" applyNumberFormat="1" applyFont="1" applyBorder="1" applyAlignment="1">
      <alignment horizontal="right"/>
    </xf>
    <xf numFmtId="187" fontId="21" fillId="0" borderId="36" xfId="1" applyNumberFormat="1" applyFont="1" applyBorder="1"/>
    <xf numFmtId="187" fontId="22" fillId="0" borderId="3" xfId="1" applyFont="1" applyBorder="1" applyAlignment="1">
      <alignment horizontal="right" vertical="center"/>
    </xf>
    <xf numFmtId="187" fontId="21" fillId="0" borderId="18" xfId="1" applyNumberFormat="1" applyFont="1" applyBorder="1" applyAlignment="1">
      <alignment horizontal="center"/>
    </xf>
    <xf numFmtId="3" fontId="22" fillId="0" borderId="2" xfId="0" applyNumberFormat="1" applyFont="1" applyBorder="1"/>
    <xf numFmtId="187" fontId="22" fillId="0" borderId="2" xfId="1" applyNumberFormat="1" applyFont="1" applyBorder="1"/>
    <xf numFmtId="0" fontId="24" fillId="0" borderId="2" xfId="0" applyFont="1" applyBorder="1"/>
    <xf numFmtId="187" fontId="22" fillId="0" borderId="3" xfId="1" applyNumberFormat="1" applyFont="1" applyBorder="1" applyAlignment="1">
      <alignment horizontal="right" vertical="center"/>
    </xf>
    <xf numFmtId="0" fontId="22" fillId="0" borderId="3" xfId="0" applyFont="1" applyBorder="1" applyAlignment="1">
      <alignment vertical="center"/>
    </xf>
    <xf numFmtId="49" fontId="22" fillId="0" borderId="3" xfId="0" applyNumberFormat="1" applyFont="1" applyBorder="1" applyAlignment="1">
      <alignment horizontal="center" vertical="center"/>
    </xf>
    <xf numFmtId="187" fontId="22" fillId="0" borderId="10" xfId="1" applyFont="1" applyBorder="1" applyAlignment="1">
      <alignment horizontal="right" vertical="center"/>
    </xf>
    <xf numFmtId="0" fontId="22" fillId="0" borderId="22" xfId="0" applyFont="1" applyBorder="1" applyAlignment="1">
      <alignment horizontal="left" vertical="center"/>
    </xf>
    <xf numFmtId="0" fontId="22" fillId="0" borderId="22" xfId="0" applyFont="1" applyBorder="1" applyAlignment="1">
      <alignment vertical="center"/>
    </xf>
    <xf numFmtId="187" fontId="22" fillId="0" borderId="10" xfId="1" applyNumberFormat="1" applyFont="1" applyBorder="1" applyAlignment="1">
      <alignment horizontal="right" vertical="center"/>
    </xf>
    <xf numFmtId="187" fontId="21" fillId="0" borderId="5" xfId="1" applyNumberFormat="1" applyFont="1" applyBorder="1" applyAlignment="1">
      <alignment horizontal="right" vertical="center"/>
    </xf>
    <xf numFmtId="187" fontId="21" fillId="0" borderId="5" xfId="1" applyNumberFormat="1" applyFont="1" applyBorder="1" applyAlignment="1">
      <alignment vertical="center"/>
    </xf>
    <xf numFmtId="187" fontId="22" fillId="0" borderId="8" xfId="1" applyNumberFormat="1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49" fontId="22" fillId="0" borderId="8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187" fontId="22" fillId="0" borderId="8" xfId="1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vertical="center"/>
    </xf>
    <xf numFmtId="187" fontId="22" fillId="0" borderId="3" xfId="1" applyNumberFormat="1" applyFont="1" applyBorder="1" applyAlignment="1">
      <alignment vertical="center"/>
    </xf>
    <xf numFmtId="187" fontId="22" fillId="0" borderId="17" xfId="1" applyNumberFormat="1" applyFont="1" applyBorder="1" applyAlignment="1">
      <alignment horizontal="right" vertical="center"/>
    </xf>
    <xf numFmtId="187" fontId="21" fillId="0" borderId="9" xfId="1" applyNumberFormat="1" applyFont="1" applyBorder="1" applyAlignment="1">
      <alignment vertical="center"/>
    </xf>
    <xf numFmtId="0" fontId="22" fillId="0" borderId="8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87" fontId="22" fillId="0" borderId="10" xfId="1" applyNumberFormat="1" applyFont="1" applyBorder="1" applyAlignment="1">
      <alignment vertical="center"/>
    </xf>
    <xf numFmtId="187" fontId="22" fillId="0" borderId="3" xfId="1" applyNumberFormat="1" applyFont="1" applyBorder="1" applyAlignment="1">
      <alignment horizontal="center" vertical="center"/>
    </xf>
    <xf numFmtId="3" fontId="25" fillId="0" borderId="0" xfId="0" applyNumberFormat="1" applyFont="1" applyBorder="1"/>
    <xf numFmtId="187" fontId="26" fillId="0" borderId="0" xfId="1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187" fontId="26" fillId="0" borderId="0" xfId="1" applyNumberFormat="1" applyFont="1" applyBorder="1"/>
    <xf numFmtId="187" fontId="25" fillId="0" borderId="0" xfId="1" applyNumberFormat="1" applyFont="1" applyBorder="1"/>
    <xf numFmtId="187" fontId="25" fillId="0" borderId="0" xfId="1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187" fontId="5" fillId="0" borderId="3" xfId="1" applyFont="1" applyBorder="1" applyAlignment="1">
      <alignment horizontal="right"/>
    </xf>
    <xf numFmtId="187" fontId="4" fillId="0" borderId="9" xfId="1" applyFont="1" applyBorder="1" applyAlignment="1">
      <alignment horizontal="right"/>
    </xf>
    <xf numFmtId="187" fontId="30" fillId="0" borderId="10" xfId="1" applyFont="1" applyBorder="1" applyAlignment="1">
      <alignment horizontal="center"/>
    </xf>
    <xf numFmtId="187" fontId="30" fillId="0" borderId="17" xfId="1" applyFont="1" applyBorder="1" applyAlignment="1">
      <alignment horizontal="right"/>
    </xf>
    <xf numFmtId="187" fontId="4" fillId="0" borderId="19" xfId="1" applyFont="1" applyBorder="1" applyAlignment="1">
      <alignment horizontal="center"/>
    </xf>
    <xf numFmtId="187" fontId="17" fillId="0" borderId="5" xfId="1" applyFont="1" applyBorder="1" applyAlignment="1">
      <alignment horizontal="right"/>
    </xf>
    <xf numFmtId="187" fontId="10" fillId="0" borderId="17" xfId="1" applyFont="1" applyBorder="1" applyAlignment="1">
      <alignment horizontal="right"/>
    </xf>
    <xf numFmtId="187" fontId="3" fillId="0" borderId="19" xfId="1" applyFont="1" applyBorder="1" applyAlignment="1">
      <alignment horizontal="center"/>
    </xf>
    <xf numFmtId="187" fontId="13" fillId="0" borderId="19" xfId="1" applyFont="1" applyBorder="1" applyAlignment="1">
      <alignment horizontal="right"/>
    </xf>
    <xf numFmtId="187" fontId="5" fillId="0" borderId="19" xfId="1" applyFont="1" applyBorder="1" applyAlignment="1">
      <alignment horizontal="right"/>
    </xf>
    <xf numFmtId="187" fontId="15" fillId="0" borderId="9" xfId="1" applyFont="1" applyBorder="1" applyAlignment="1">
      <alignment horizontal="right"/>
    </xf>
    <xf numFmtId="49" fontId="6" fillId="0" borderId="18" xfId="0" applyNumberFormat="1" applyFont="1" applyBorder="1" applyAlignment="1">
      <alignment horizontal="center"/>
    </xf>
    <xf numFmtId="0" fontId="25" fillId="0" borderId="7" xfId="0" applyFont="1" applyBorder="1" applyAlignment="1">
      <alignment horizontal="left"/>
    </xf>
    <xf numFmtId="187" fontId="22" fillId="0" borderId="19" xfId="1" applyNumberFormat="1" applyFont="1" applyBorder="1" applyAlignment="1">
      <alignment vertical="center"/>
    </xf>
    <xf numFmtId="187" fontId="22" fillId="0" borderId="17" xfId="1" applyNumberFormat="1" applyFont="1" applyBorder="1" applyAlignment="1">
      <alignment vertical="center"/>
    </xf>
    <xf numFmtId="0" fontId="16" fillId="0" borderId="0" xfId="0" applyFont="1" applyBorder="1"/>
    <xf numFmtId="187" fontId="11" fillId="0" borderId="0" xfId="1" applyNumberFormat="1" applyFont="1" applyBorder="1" applyAlignment="1">
      <alignment horizontal="right"/>
    </xf>
    <xf numFmtId="187" fontId="16" fillId="0" borderId="0" xfId="1" applyNumberFormat="1" applyFont="1" applyBorder="1"/>
    <xf numFmtId="187" fontId="16" fillId="0" borderId="0" xfId="1" applyFont="1" applyBorder="1"/>
    <xf numFmtId="187" fontId="9" fillId="0" borderId="0" xfId="1" applyFont="1" applyBorder="1"/>
    <xf numFmtId="187" fontId="15" fillId="0" borderId="0" xfId="1" applyNumberFormat="1" applyFont="1" applyBorder="1" applyAlignment="1">
      <alignment horizontal="right"/>
    </xf>
    <xf numFmtId="49" fontId="16" fillId="0" borderId="0" xfId="0" applyNumberFormat="1" applyFont="1" applyBorder="1"/>
    <xf numFmtId="187" fontId="15" fillId="0" borderId="0" xfId="1" applyFont="1" applyBorder="1"/>
    <xf numFmtId="187" fontId="20" fillId="0" borderId="0" xfId="1" applyNumberFormat="1" applyFont="1" applyBorder="1" applyAlignment="1">
      <alignment horizontal="right"/>
    </xf>
    <xf numFmtId="187" fontId="7" fillId="0" borderId="10" xfId="1" applyNumberFormat="1" applyFont="1" applyBorder="1" applyAlignment="1">
      <alignment horizontal="right"/>
    </xf>
    <xf numFmtId="187" fontId="19" fillId="0" borderId="3" xfId="1" applyFont="1" applyBorder="1" applyAlignment="1">
      <alignment horizontal="right"/>
    </xf>
    <xf numFmtId="49" fontId="7" fillId="0" borderId="1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187" fontId="16" fillId="0" borderId="3" xfId="1" applyFont="1" applyBorder="1" applyAlignment="1">
      <alignment horizontal="right"/>
    </xf>
    <xf numFmtId="187" fontId="9" fillId="0" borderId="3" xfId="1" applyFont="1" applyBorder="1" applyAlignment="1">
      <alignment horizontal="right"/>
    </xf>
    <xf numFmtId="187" fontId="15" fillId="0" borderId="3" xfId="1" applyFont="1" applyBorder="1" applyAlignment="1">
      <alignment horizontal="right"/>
    </xf>
    <xf numFmtId="187" fontId="14" fillId="0" borderId="3" xfId="1" applyFont="1" applyBorder="1" applyAlignment="1">
      <alignment horizontal="right"/>
    </xf>
    <xf numFmtId="187" fontId="16" fillId="0" borderId="3" xfId="1" applyFont="1" applyBorder="1" applyAlignment="1">
      <alignment horizontal="center"/>
    </xf>
    <xf numFmtId="187" fontId="20" fillId="0" borderId="3" xfId="1" applyFont="1" applyBorder="1" applyAlignment="1">
      <alignment horizontal="right"/>
    </xf>
    <xf numFmtId="187" fontId="18" fillId="0" borderId="3" xfId="1" applyFont="1" applyBorder="1" applyAlignment="1">
      <alignment horizontal="right"/>
    </xf>
    <xf numFmtId="187" fontId="7" fillId="0" borderId="19" xfId="1" applyFont="1" applyBorder="1" applyAlignment="1">
      <alignment horizontal="right"/>
    </xf>
    <xf numFmtId="187" fontId="8" fillId="0" borderId="10" xfId="1" applyFont="1" applyBorder="1" applyAlignment="1">
      <alignment horizontal="right"/>
    </xf>
    <xf numFmtId="187" fontId="10" fillId="0" borderId="3" xfId="1" applyFont="1" applyBorder="1" applyAlignment="1">
      <alignment horizontal="right"/>
    </xf>
    <xf numFmtId="187" fontId="30" fillId="0" borderId="3" xfId="1" applyFont="1" applyBorder="1" applyAlignment="1">
      <alignment horizontal="right"/>
    </xf>
    <xf numFmtId="187" fontId="30" fillId="0" borderId="19" xfId="1" applyFont="1" applyBorder="1" applyAlignment="1">
      <alignment horizontal="right"/>
    </xf>
    <xf numFmtId="49" fontId="7" fillId="0" borderId="19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left"/>
    </xf>
    <xf numFmtId="187" fontId="4" fillId="0" borderId="9" xfId="1" applyFont="1" applyBorder="1" applyAlignment="1">
      <alignment horizontal="center"/>
    </xf>
    <xf numFmtId="187" fontId="2" fillId="0" borderId="9" xfId="1" applyFont="1" applyBorder="1" applyAlignment="1">
      <alignment horizontal="center"/>
    </xf>
    <xf numFmtId="187" fontId="8" fillId="0" borderId="10" xfId="1" applyFont="1" applyBorder="1" applyAlignment="1">
      <alignment horizontal="center"/>
    </xf>
    <xf numFmtId="187" fontId="29" fillId="0" borderId="10" xfId="1" applyFont="1" applyBorder="1" applyAlignment="1">
      <alignment horizontal="center"/>
    </xf>
    <xf numFmtId="187" fontId="17" fillId="0" borderId="5" xfId="1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17" fontId="21" fillId="0" borderId="0" xfId="0" applyNumberFormat="1" applyFont="1" applyAlignment="1">
      <alignment horizontal="left"/>
    </xf>
    <xf numFmtId="0" fontId="21" fillId="0" borderId="0" xfId="0" applyFont="1" applyAlignment="1"/>
    <xf numFmtId="0" fontId="2" fillId="0" borderId="0" xfId="0" applyFont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0" fontId="22" fillId="0" borderId="11" xfId="0" applyFont="1" applyBorder="1"/>
    <xf numFmtId="49" fontId="21" fillId="0" borderId="13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left"/>
    </xf>
    <xf numFmtId="0" fontId="25" fillId="0" borderId="30" xfId="0" applyFont="1" applyBorder="1"/>
    <xf numFmtId="3" fontId="26" fillId="0" borderId="0" xfId="0" applyNumberFormat="1" applyFont="1" applyAlignment="1">
      <alignment horizontal="center"/>
    </xf>
    <xf numFmtId="187" fontId="22" fillId="0" borderId="1" xfId="1" applyFont="1" applyBorder="1"/>
    <xf numFmtId="49" fontId="22" fillId="0" borderId="0" xfId="0" applyNumberFormat="1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2133600</xdr:colOff>
      <xdr:row>79</xdr:row>
      <xdr:rowOff>9525</xdr:rowOff>
    </xdr:from>
    <xdr:to>
      <xdr:col>0</xdr:col>
      <xdr:colOff>895350</xdr:colOff>
      <xdr:row>79</xdr:row>
      <xdr:rowOff>9525</xdr:rowOff>
    </xdr:to>
    <xdr:sp macro="" textlink="">
      <xdr:nvSpPr>
        <xdr:cNvPr id="10358" name="Line 4"/>
        <xdr:cNvSpPr>
          <a:spLocks noChangeShapeType="1"/>
        </xdr:cNvSpPr>
      </xdr:nvSpPr>
      <xdr:spPr bwMode="auto">
        <a:xfrm>
          <a:off x="895350" y="7458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opLeftCell="A52" workbookViewId="0">
      <selection activeCell="D64" sqref="D64"/>
    </sheetView>
  </sheetViews>
  <sheetFormatPr defaultRowHeight="20.25"/>
  <cols>
    <col min="1" max="1" width="43.5703125" style="150" customWidth="1"/>
    <col min="2" max="2" width="10.5703125" style="182" customWidth="1"/>
    <col min="3" max="3" width="19.85546875" style="150" customWidth="1"/>
    <col min="4" max="4" width="20.5703125" style="150" customWidth="1"/>
    <col min="5" max="5" width="9.140625" style="150"/>
    <col min="6" max="6" width="12.7109375" style="150" bestFit="1" customWidth="1"/>
    <col min="7" max="7" width="14.85546875" style="150" customWidth="1"/>
    <col min="8" max="16384" width="9.140625" style="150"/>
  </cols>
  <sheetData>
    <row r="1" spans="1:10" ht="15" customHeight="1">
      <c r="A1" s="406" t="s">
        <v>125</v>
      </c>
      <c r="B1" s="406"/>
      <c r="C1" s="406"/>
      <c r="D1" s="406"/>
    </row>
    <row r="2" spans="1:10" ht="21.75" customHeight="1">
      <c r="A2" s="407" t="s">
        <v>206</v>
      </c>
      <c r="B2" s="407"/>
      <c r="C2" s="407"/>
      <c r="D2" s="407"/>
    </row>
    <row r="3" spans="1:10" ht="18" customHeight="1">
      <c r="A3" s="407" t="s">
        <v>126</v>
      </c>
      <c r="B3" s="407"/>
      <c r="C3" s="407"/>
      <c r="D3" s="407"/>
    </row>
    <row r="4" spans="1:10" ht="19.5" customHeight="1">
      <c r="A4" s="408" t="s">
        <v>264</v>
      </c>
      <c r="B4" s="408"/>
      <c r="C4" s="408"/>
      <c r="D4" s="408"/>
    </row>
    <row r="5" spans="1:10" ht="13.5" customHeight="1">
      <c r="A5" s="412" t="s">
        <v>1</v>
      </c>
      <c r="B5" s="412" t="s">
        <v>80</v>
      </c>
      <c r="C5" s="412" t="s">
        <v>78</v>
      </c>
      <c r="D5" s="412" t="s">
        <v>87</v>
      </c>
    </row>
    <row r="6" spans="1:10" ht="9.75" customHeight="1">
      <c r="A6" s="416"/>
      <c r="B6" s="415"/>
      <c r="C6" s="416"/>
      <c r="D6" s="416"/>
    </row>
    <row r="7" spans="1:10" ht="18" customHeight="1">
      <c r="A7" s="189" t="s">
        <v>127</v>
      </c>
      <c r="B7" s="190"/>
      <c r="C7" s="191"/>
      <c r="D7" s="191"/>
    </row>
    <row r="8" spans="1:10" ht="18.75" customHeight="1">
      <c r="A8" s="192" t="s">
        <v>128</v>
      </c>
      <c r="B8" s="193" t="s">
        <v>107</v>
      </c>
      <c r="C8" s="194"/>
      <c r="D8" s="194"/>
    </row>
    <row r="9" spans="1:10">
      <c r="A9" s="160" t="s">
        <v>129</v>
      </c>
      <c r="B9" s="193" t="s">
        <v>130</v>
      </c>
      <c r="C9" s="195">
        <v>500000</v>
      </c>
      <c r="D9" s="161">
        <v>630552.17000000004</v>
      </c>
    </row>
    <row r="10" spans="1:10">
      <c r="A10" s="160" t="s">
        <v>131</v>
      </c>
      <c r="B10" s="193" t="s">
        <v>132</v>
      </c>
      <c r="C10" s="161">
        <v>170000</v>
      </c>
      <c r="D10" s="195">
        <v>142986.10999999999</v>
      </c>
    </row>
    <row r="11" spans="1:10">
      <c r="A11" s="160" t="s">
        <v>133</v>
      </c>
      <c r="B11" s="193" t="s">
        <v>134</v>
      </c>
      <c r="C11" s="161">
        <v>60000</v>
      </c>
      <c r="D11" s="161">
        <v>47343</v>
      </c>
    </row>
    <row r="12" spans="1:10" ht="21" thickBot="1">
      <c r="A12" s="160" t="s">
        <v>170</v>
      </c>
      <c r="B12" s="193" t="s">
        <v>135</v>
      </c>
      <c r="C12" s="188">
        <v>100000</v>
      </c>
      <c r="D12" s="188">
        <v>100000</v>
      </c>
    </row>
    <row r="13" spans="1:10" ht="18" customHeight="1" thickBot="1">
      <c r="A13" s="196" t="s">
        <v>72</v>
      </c>
      <c r="B13" s="197"/>
      <c r="C13" s="198">
        <f>SUM(C9:C12)</f>
        <v>830000</v>
      </c>
      <c r="D13" s="199">
        <f>SUM(D9:D12)</f>
        <v>920881.28</v>
      </c>
      <c r="F13" s="200"/>
      <c r="G13" s="165"/>
      <c r="H13" s="165"/>
      <c r="I13" s="165"/>
      <c r="J13" s="165"/>
    </row>
    <row r="14" spans="1:10">
      <c r="A14" s="192" t="s">
        <v>136</v>
      </c>
      <c r="B14" s="201" t="s">
        <v>108</v>
      </c>
      <c r="C14" s="202"/>
      <c r="D14" s="202"/>
      <c r="G14" s="165"/>
      <c r="H14" s="165"/>
      <c r="I14" s="203"/>
      <c r="J14" s="165"/>
    </row>
    <row r="15" spans="1:10">
      <c r="A15" s="160" t="s">
        <v>137</v>
      </c>
      <c r="B15" s="201" t="s">
        <v>138</v>
      </c>
      <c r="C15" s="168">
        <v>63500</v>
      </c>
      <c r="D15" s="168" t="s">
        <v>5</v>
      </c>
      <c r="G15" s="203"/>
      <c r="H15" s="165"/>
      <c r="I15" s="165"/>
      <c r="J15" s="165"/>
    </row>
    <row r="16" spans="1:10">
      <c r="A16" s="160" t="s">
        <v>139</v>
      </c>
      <c r="B16" s="201" t="s">
        <v>140</v>
      </c>
      <c r="C16" s="161">
        <v>75800</v>
      </c>
      <c r="D16" s="195">
        <v>9932</v>
      </c>
      <c r="G16" s="165"/>
      <c r="H16" s="165"/>
      <c r="I16" s="165"/>
      <c r="J16" s="165"/>
    </row>
    <row r="17" spans="1:7">
      <c r="A17" s="160" t="s">
        <v>141</v>
      </c>
      <c r="B17" s="201" t="s">
        <v>142</v>
      </c>
      <c r="C17" s="161">
        <v>28000</v>
      </c>
      <c r="D17" s="161">
        <v>28550</v>
      </c>
    </row>
    <row r="18" spans="1:7">
      <c r="A18" s="160" t="s">
        <v>143</v>
      </c>
      <c r="B18" s="201" t="s">
        <v>144</v>
      </c>
      <c r="C18" s="161">
        <v>18000</v>
      </c>
      <c r="D18" s="161">
        <v>30603</v>
      </c>
    </row>
    <row r="19" spans="1:7" ht="24.75" customHeight="1">
      <c r="A19" s="160" t="s">
        <v>145</v>
      </c>
      <c r="B19" s="201" t="s">
        <v>146</v>
      </c>
      <c r="C19" s="204">
        <v>230000</v>
      </c>
      <c r="D19" s="161">
        <v>229180</v>
      </c>
    </row>
    <row r="20" spans="1:7" ht="24.75" customHeight="1">
      <c r="A20" s="160" t="s">
        <v>180</v>
      </c>
      <c r="B20" s="201" t="s">
        <v>189</v>
      </c>
      <c r="C20" s="161">
        <v>2600</v>
      </c>
      <c r="D20" s="161">
        <v>1338.6</v>
      </c>
    </row>
    <row r="21" spans="1:7" ht="19.5" customHeight="1">
      <c r="A21" s="160" t="s">
        <v>181</v>
      </c>
      <c r="B21" s="201" t="s">
        <v>190</v>
      </c>
      <c r="C21" s="188">
        <v>5300</v>
      </c>
      <c r="D21" s="188">
        <v>470</v>
      </c>
    </row>
    <row r="22" spans="1:7" ht="19.5" customHeight="1" thickBot="1">
      <c r="A22" s="160" t="s">
        <v>260</v>
      </c>
      <c r="B22" s="201" t="s">
        <v>191</v>
      </c>
      <c r="C22" s="205"/>
      <c r="D22" s="205">
        <v>1020</v>
      </c>
    </row>
    <row r="23" spans="1:7" ht="20.25" customHeight="1" thickBot="1">
      <c r="A23" s="196" t="s">
        <v>72</v>
      </c>
      <c r="B23" s="197"/>
      <c r="C23" s="206">
        <f>SUM(C15+C16+C17+C18+C19+C20+C21)</f>
        <v>423200</v>
      </c>
      <c r="D23" s="206">
        <f>SUM(D15:D22)</f>
        <v>301093.59999999998</v>
      </c>
      <c r="G23" s="200"/>
    </row>
    <row r="24" spans="1:7">
      <c r="A24" s="207" t="s">
        <v>147</v>
      </c>
      <c r="B24" s="201" t="s">
        <v>109</v>
      </c>
      <c r="C24" s="208"/>
      <c r="D24" s="208"/>
    </row>
    <row r="25" spans="1:7">
      <c r="A25" s="209" t="s">
        <v>148</v>
      </c>
      <c r="B25" s="201" t="s">
        <v>149</v>
      </c>
      <c r="C25" s="161">
        <v>80000</v>
      </c>
      <c r="D25" s="161">
        <v>234933.97</v>
      </c>
    </row>
    <row r="26" spans="1:7">
      <c r="A26" s="209" t="s">
        <v>182</v>
      </c>
      <c r="B26" s="193" t="s">
        <v>193</v>
      </c>
      <c r="C26" s="161">
        <v>2000</v>
      </c>
      <c r="D26" s="161"/>
    </row>
    <row r="27" spans="1:7" ht="21" thickBot="1">
      <c r="A27" s="209" t="s">
        <v>192</v>
      </c>
      <c r="B27" s="193" t="s">
        <v>194</v>
      </c>
      <c r="C27" s="188">
        <v>500</v>
      </c>
      <c r="D27" s="188"/>
    </row>
    <row r="28" spans="1:7" ht="20.25" customHeight="1" thickBot="1">
      <c r="A28" s="196" t="s">
        <v>72</v>
      </c>
      <c r="B28" s="197"/>
      <c r="C28" s="206">
        <f>SUM(C25:C27)</f>
        <v>82500</v>
      </c>
      <c r="D28" s="206">
        <f>SUM(D25:D27)</f>
        <v>234933.97</v>
      </c>
    </row>
    <row r="29" spans="1:7">
      <c r="A29" s="192" t="s">
        <v>150</v>
      </c>
      <c r="B29" s="201" t="s">
        <v>110</v>
      </c>
      <c r="C29" s="210"/>
      <c r="D29" s="211"/>
    </row>
    <row r="30" spans="1:7">
      <c r="A30" s="159" t="s">
        <v>183</v>
      </c>
      <c r="B30" s="201" t="s">
        <v>151</v>
      </c>
      <c r="C30" s="161">
        <v>126000</v>
      </c>
      <c r="D30" s="161">
        <v>84600</v>
      </c>
    </row>
    <row r="31" spans="1:7" ht="19.5" customHeight="1">
      <c r="A31" s="160" t="s">
        <v>184</v>
      </c>
      <c r="B31" s="193" t="s">
        <v>178</v>
      </c>
      <c r="C31" s="188">
        <v>9700</v>
      </c>
      <c r="D31" s="188">
        <v>506000</v>
      </c>
    </row>
    <row r="32" spans="1:7" ht="19.5" customHeight="1">
      <c r="A32" s="160" t="s">
        <v>185</v>
      </c>
      <c r="B32" s="193" t="s">
        <v>179</v>
      </c>
      <c r="C32" s="161">
        <v>500</v>
      </c>
      <c r="D32" s="161"/>
    </row>
    <row r="33" spans="1:7" ht="19.5" customHeight="1" thickBot="1">
      <c r="A33" s="160" t="s">
        <v>221</v>
      </c>
      <c r="B33" s="193"/>
      <c r="C33" s="188">
        <v>1000</v>
      </c>
      <c r="D33" s="188"/>
    </row>
    <row r="34" spans="1:7" ht="19.5" customHeight="1" thickBot="1">
      <c r="A34" s="196" t="s">
        <v>72</v>
      </c>
      <c r="B34" s="187"/>
      <c r="C34" s="206">
        <f>SUM(C30:C33)</f>
        <v>137200</v>
      </c>
      <c r="D34" s="206">
        <f>SUM(D30:D32)</f>
        <v>590600</v>
      </c>
    </row>
    <row r="35" spans="1:7" ht="20.25" customHeight="1">
      <c r="A35" s="212" t="s">
        <v>152</v>
      </c>
      <c r="B35" s="196"/>
      <c r="C35" s="195"/>
      <c r="D35" s="195"/>
    </row>
    <row r="36" spans="1:7" ht="19.5" customHeight="1">
      <c r="A36" s="212" t="s">
        <v>153</v>
      </c>
      <c r="B36" s="196">
        <v>415000</v>
      </c>
      <c r="C36" s="195"/>
      <c r="D36" s="195"/>
    </row>
    <row r="37" spans="1:7" ht="18.75" customHeight="1">
      <c r="A37" s="160" t="s">
        <v>154</v>
      </c>
      <c r="B37" s="196">
        <v>421006</v>
      </c>
      <c r="C37" s="161">
        <v>1265500</v>
      </c>
      <c r="D37" s="161">
        <v>1435343.58</v>
      </c>
    </row>
    <row r="38" spans="1:7">
      <c r="A38" s="160" t="s">
        <v>155</v>
      </c>
      <c r="B38" s="196">
        <v>421007</v>
      </c>
      <c r="C38" s="161">
        <v>3050000</v>
      </c>
      <c r="D38" s="195">
        <v>2882800.24</v>
      </c>
    </row>
    <row r="39" spans="1:7" ht="18.75" customHeight="1">
      <c r="A39" s="160" t="s">
        <v>187</v>
      </c>
      <c r="B39" s="213">
        <v>421002</v>
      </c>
      <c r="C39" s="204">
        <v>5324000</v>
      </c>
      <c r="D39" s="204">
        <v>7921630.5499999998</v>
      </c>
    </row>
    <row r="40" spans="1:7" ht="20.25" customHeight="1">
      <c r="A40" s="160" t="s">
        <v>156</v>
      </c>
      <c r="B40" s="196">
        <v>421004</v>
      </c>
      <c r="C40" s="161">
        <v>4280000</v>
      </c>
      <c r="D40" s="195">
        <v>3981133.71</v>
      </c>
    </row>
    <row r="41" spans="1:7" ht="21.75" customHeight="1">
      <c r="A41" s="160" t="s">
        <v>157</v>
      </c>
      <c r="B41" s="196">
        <v>421005</v>
      </c>
      <c r="C41" s="161">
        <v>364000</v>
      </c>
      <c r="D41" s="214">
        <v>801046.05</v>
      </c>
    </row>
    <row r="42" spans="1:7" ht="21.75" customHeight="1">
      <c r="A42" s="165"/>
      <c r="B42" s="154"/>
      <c r="C42" s="183"/>
      <c r="D42" s="215"/>
    </row>
    <row r="43" spans="1:7" ht="21.75" customHeight="1">
      <c r="A43" s="165"/>
      <c r="B43" s="154"/>
      <c r="C43" s="183"/>
      <c r="D43" s="215"/>
    </row>
    <row r="44" spans="1:7" ht="21.75" customHeight="1">
      <c r="A44" s="409" t="s">
        <v>177</v>
      </c>
      <c r="B44" s="409"/>
      <c r="C44" s="409"/>
      <c r="D44" s="409"/>
    </row>
    <row r="45" spans="1:7" ht="21.75" customHeight="1">
      <c r="A45" s="410" t="s">
        <v>1</v>
      </c>
      <c r="B45" s="412" t="s">
        <v>80</v>
      </c>
      <c r="C45" s="412" t="s">
        <v>78</v>
      </c>
      <c r="D45" s="412" t="s">
        <v>87</v>
      </c>
    </row>
    <row r="46" spans="1:7" ht="21.75" customHeight="1" thickBot="1">
      <c r="A46" s="411"/>
      <c r="B46" s="413"/>
      <c r="C46" s="414"/>
      <c r="D46" s="414"/>
    </row>
    <row r="47" spans="1:7" ht="18.75" customHeight="1">
      <c r="A47" s="216" t="s">
        <v>186</v>
      </c>
      <c r="B47" s="196">
        <v>421011</v>
      </c>
      <c r="C47" s="161">
        <v>2500</v>
      </c>
      <c r="D47" s="161">
        <v>2551</v>
      </c>
      <c r="G47" s="150" t="s">
        <v>83</v>
      </c>
    </row>
    <row r="48" spans="1:7" ht="20.25" customHeight="1">
      <c r="A48" s="217" t="s">
        <v>158</v>
      </c>
      <c r="B48" s="213">
        <v>421012</v>
      </c>
      <c r="C48" s="204">
        <v>99500</v>
      </c>
      <c r="D48" s="204">
        <v>35188.51</v>
      </c>
    </row>
    <row r="49" spans="1:7">
      <c r="A49" s="218" t="s">
        <v>159</v>
      </c>
      <c r="B49" s="193" t="s">
        <v>160</v>
      </c>
      <c r="C49" s="214">
        <v>69300</v>
      </c>
      <c r="D49" s="214">
        <v>142291.94</v>
      </c>
    </row>
    <row r="50" spans="1:7">
      <c r="A50" s="219" t="s">
        <v>161</v>
      </c>
      <c r="B50" s="220">
        <v>421014</v>
      </c>
      <c r="C50" s="214">
        <v>85000</v>
      </c>
      <c r="D50" s="214">
        <v>18970.91</v>
      </c>
    </row>
    <row r="51" spans="1:7">
      <c r="A51" s="216" t="s">
        <v>162</v>
      </c>
      <c r="B51" s="196">
        <v>421015</v>
      </c>
      <c r="C51" s="214">
        <v>2567000</v>
      </c>
      <c r="D51" s="214">
        <v>3035667</v>
      </c>
      <c r="G51" s="200"/>
    </row>
    <row r="52" spans="1:7">
      <c r="A52" s="218" t="s">
        <v>163</v>
      </c>
      <c r="B52" s="193" t="s">
        <v>164</v>
      </c>
      <c r="C52" s="221">
        <v>7000</v>
      </c>
      <c r="D52" s="221">
        <v>4800</v>
      </c>
    </row>
    <row r="53" spans="1:7" ht="21" thickBot="1">
      <c r="A53" s="218" t="s">
        <v>222</v>
      </c>
      <c r="B53" s="193"/>
      <c r="C53" s="222">
        <v>12800</v>
      </c>
      <c r="D53" s="222">
        <v>5110</v>
      </c>
    </row>
    <row r="54" spans="1:7" ht="21" thickBot="1">
      <c r="A54" s="223" t="s">
        <v>72</v>
      </c>
      <c r="B54" s="193"/>
      <c r="C54" s="206">
        <f>SUM(C37+C38+C39+C40+C41+C47+C48+C49+C50+C51+C52+C53)</f>
        <v>17126600</v>
      </c>
      <c r="D54" s="206">
        <f>SUM(D37+D38+D39+D40+D41+D47+D48+D49+D50+D51+D52+D53)</f>
        <v>20266533.490000006</v>
      </c>
    </row>
    <row r="55" spans="1:7">
      <c r="A55" s="224" t="s">
        <v>165</v>
      </c>
      <c r="B55" s="193" t="s">
        <v>112</v>
      </c>
      <c r="C55" s="225"/>
      <c r="D55" s="226"/>
    </row>
    <row r="56" spans="1:7" ht="21" thickBot="1">
      <c r="A56" s="216" t="s">
        <v>166</v>
      </c>
      <c r="B56" s="196">
        <v>416001</v>
      </c>
      <c r="C56" s="214">
        <v>500</v>
      </c>
      <c r="D56" s="214" t="s">
        <v>5</v>
      </c>
    </row>
    <row r="57" spans="1:7" ht="21" thickBot="1">
      <c r="A57" s="227" t="s">
        <v>72</v>
      </c>
      <c r="B57" s="196"/>
      <c r="C57" s="206">
        <f>SUM(C56)</f>
        <v>500</v>
      </c>
      <c r="D57" s="228" t="s">
        <v>5</v>
      </c>
    </row>
    <row r="58" spans="1:7">
      <c r="A58" s="229" t="s">
        <v>167</v>
      </c>
      <c r="B58" s="230">
        <v>430000</v>
      </c>
      <c r="C58" s="231"/>
      <c r="D58" s="231"/>
    </row>
    <row r="59" spans="1:7">
      <c r="A59" s="232" t="s">
        <v>171</v>
      </c>
      <c r="B59" s="201" t="s">
        <v>113</v>
      </c>
      <c r="C59" s="225"/>
      <c r="D59" s="225"/>
    </row>
    <row r="60" spans="1:7">
      <c r="A60" s="233" t="s">
        <v>198</v>
      </c>
      <c r="B60" s="230">
        <v>431002</v>
      </c>
      <c r="C60" s="221">
        <v>9000000</v>
      </c>
      <c r="D60" s="221">
        <v>9078828</v>
      </c>
    </row>
    <row r="61" spans="1:7" ht="21" thickBot="1">
      <c r="A61" s="227" t="s">
        <v>72</v>
      </c>
      <c r="B61" s="197"/>
      <c r="C61" s="234">
        <f>SUM(C60)</f>
        <v>9000000</v>
      </c>
      <c r="D61" s="321">
        <f>SUM(D60)</f>
        <v>9078828</v>
      </c>
    </row>
    <row r="62" spans="1:7" ht="21" thickBot="1">
      <c r="A62" s="235" t="s">
        <v>79</v>
      </c>
      <c r="B62" s="236"/>
      <c r="C62" s="322">
        <f>SUM(C13+C23+C28+C34+C54+C57+C61)</f>
        <v>27600000</v>
      </c>
      <c r="D62" s="323">
        <f>SUM(D13+D23+D28+D34+D54+D61)</f>
        <v>31392870.340000007</v>
      </c>
    </row>
    <row r="63" spans="1:7" ht="21" thickTop="1"/>
  </sheetData>
  <mergeCells count="13">
    <mergeCell ref="A45:A46"/>
    <mergeCell ref="B45:B46"/>
    <mergeCell ref="C45:C46"/>
    <mergeCell ref="D45:D46"/>
    <mergeCell ref="B5:B6"/>
    <mergeCell ref="A5:A6"/>
    <mergeCell ref="C5:C6"/>
    <mergeCell ref="D5:D6"/>
    <mergeCell ref="A1:D1"/>
    <mergeCell ref="A2:D2"/>
    <mergeCell ref="A3:D3"/>
    <mergeCell ref="A4:D4"/>
    <mergeCell ref="A44:D44"/>
  </mergeCells>
  <phoneticPr fontId="0" type="noConversion"/>
  <pageMargins left="0.74803149606299213" right="0.38" top="0.35" bottom="0.21" header="0.28999999999999998" footer="0.3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5"/>
  <sheetViews>
    <sheetView tabSelected="1" topLeftCell="A76" workbookViewId="0">
      <selection activeCell="D77" sqref="D77"/>
    </sheetView>
  </sheetViews>
  <sheetFormatPr defaultRowHeight="20.25"/>
  <cols>
    <col min="1" max="1" width="13.42578125" style="150" customWidth="1"/>
    <col min="2" max="2" width="15.42578125" style="150" customWidth="1"/>
    <col min="3" max="3" width="14.85546875" style="150" customWidth="1"/>
    <col min="4" max="4" width="13.28515625" style="150" customWidth="1"/>
    <col min="5" max="5" width="13" style="150" customWidth="1"/>
    <col min="6" max="6" width="18.5703125" style="150" customWidth="1"/>
    <col min="7" max="7" width="11.7109375" style="150" customWidth="1"/>
    <col min="8" max="9" width="9.140625" style="150"/>
    <col min="10" max="10" width="10.28515625" style="150" bestFit="1" customWidth="1"/>
    <col min="11" max="16384" width="9.140625" style="150"/>
  </cols>
  <sheetData>
    <row r="1" spans="1:10" ht="20.25" customHeight="1">
      <c r="A1" s="407" t="s">
        <v>32</v>
      </c>
      <c r="B1" s="407"/>
      <c r="C1" s="407"/>
      <c r="D1" s="417"/>
      <c r="E1" s="311"/>
    </row>
    <row r="2" spans="1:10" ht="19.5" customHeight="1">
      <c r="A2" s="418" t="s">
        <v>33</v>
      </c>
      <c r="B2" s="418"/>
      <c r="C2" s="418"/>
      <c r="D2" s="419"/>
      <c r="E2" s="312"/>
      <c r="F2" s="313"/>
      <c r="G2" s="313"/>
      <c r="H2" s="165"/>
    </row>
    <row r="3" spans="1:10" ht="20.25" customHeight="1">
      <c r="A3" s="150" t="s">
        <v>294</v>
      </c>
      <c r="B3" s="311"/>
      <c r="E3" s="311"/>
      <c r="F3" s="308">
        <v>23634928.739999998</v>
      </c>
      <c r="H3" s="165"/>
    </row>
    <row r="4" spans="1:10" ht="18.75" customHeight="1">
      <c r="A4" s="150" t="s">
        <v>60</v>
      </c>
      <c r="B4" s="173"/>
      <c r="E4" s="311"/>
      <c r="F4" s="308"/>
    </row>
    <row r="5" spans="1:10" ht="6" customHeight="1">
      <c r="B5" s="165"/>
      <c r="E5" s="311"/>
      <c r="H5" s="307"/>
      <c r="I5" s="303"/>
      <c r="J5" s="308"/>
    </row>
    <row r="6" spans="1:10">
      <c r="A6" s="314" t="s">
        <v>248</v>
      </c>
      <c r="B6" s="165"/>
      <c r="E6" s="311"/>
    </row>
    <row r="7" spans="1:10" ht="17.25" customHeight="1">
      <c r="A7" s="254" t="s">
        <v>66</v>
      </c>
      <c r="B7" s="303" t="s">
        <v>67</v>
      </c>
      <c r="C7" s="182" t="s">
        <v>68</v>
      </c>
      <c r="D7" s="165"/>
      <c r="E7" s="315"/>
    </row>
    <row r="8" spans="1:10">
      <c r="A8" s="254" t="s">
        <v>168</v>
      </c>
      <c r="B8" s="173" t="s">
        <v>169</v>
      </c>
      <c r="C8" s="316">
        <v>1000</v>
      </c>
      <c r="E8" s="311"/>
      <c r="J8" s="200"/>
    </row>
    <row r="9" spans="1:10" ht="21" customHeight="1">
      <c r="A9" s="254" t="s">
        <v>208</v>
      </c>
      <c r="B9" s="173" t="s">
        <v>203</v>
      </c>
      <c r="C9" s="316">
        <v>1000</v>
      </c>
      <c r="E9" s="311"/>
      <c r="F9" s="317"/>
      <c r="G9" s="150" t="s">
        <v>83</v>
      </c>
      <c r="H9" s="150" t="s">
        <v>83</v>
      </c>
      <c r="J9" s="200"/>
    </row>
    <row r="10" spans="1:10" ht="19.5" customHeight="1">
      <c r="A10" s="254" t="s">
        <v>249</v>
      </c>
      <c r="B10" s="254" t="s">
        <v>250</v>
      </c>
      <c r="C10" s="308">
        <v>1508</v>
      </c>
      <c r="E10" s="311"/>
      <c r="F10" s="316"/>
      <c r="J10" s="200"/>
    </row>
    <row r="11" spans="1:10" ht="19.5" customHeight="1">
      <c r="A11" s="254" t="s">
        <v>262</v>
      </c>
      <c r="B11" s="254" t="s">
        <v>263</v>
      </c>
      <c r="C11" s="308">
        <v>1950</v>
      </c>
      <c r="E11" s="311"/>
      <c r="F11" s="316"/>
      <c r="G11" s="150" t="s">
        <v>83</v>
      </c>
      <c r="J11" s="200"/>
    </row>
    <row r="12" spans="1:10" ht="19.5" customHeight="1">
      <c r="A12" s="254" t="s">
        <v>295</v>
      </c>
      <c r="B12" s="254" t="s">
        <v>298</v>
      </c>
      <c r="C12" s="308">
        <v>1200</v>
      </c>
      <c r="E12" s="311"/>
      <c r="F12" s="316"/>
      <c r="I12" s="150" t="s">
        <v>83</v>
      </c>
      <c r="J12" s="200"/>
    </row>
    <row r="13" spans="1:10" ht="19.5" customHeight="1">
      <c r="A13" s="254" t="s">
        <v>296</v>
      </c>
      <c r="B13" s="254" t="s">
        <v>299</v>
      </c>
      <c r="C13" s="308">
        <v>9041.25</v>
      </c>
      <c r="E13" s="311"/>
      <c r="F13" s="316"/>
      <c r="J13" s="200"/>
    </row>
    <row r="14" spans="1:10" ht="19.5" customHeight="1">
      <c r="A14" s="254" t="s">
        <v>296</v>
      </c>
      <c r="B14" s="254" t="s">
        <v>300</v>
      </c>
      <c r="C14" s="308">
        <v>1883.62</v>
      </c>
      <c r="E14" s="311"/>
      <c r="F14" s="316" t="s">
        <v>83</v>
      </c>
      <c r="J14" s="200"/>
    </row>
    <row r="15" spans="1:10" ht="19.5" customHeight="1">
      <c r="A15" s="254" t="s">
        <v>296</v>
      </c>
      <c r="B15" s="254" t="s">
        <v>301</v>
      </c>
      <c r="C15" s="308">
        <v>30400</v>
      </c>
      <c r="E15" s="311"/>
      <c r="F15" s="316"/>
      <c r="J15" s="200"/>
    </row>
    <row r="16" spans="1:10" ht="19.5" customHeight="1">
      <c r="A16" s="254" t="s">
        <v>297</v>
      </c>
      <c r="B16" s="254" t="s">
        <v>302</v>
      </c>
      <c r="C16" s="308">
        <v>2400</v>
      </c>
      <c r="E16" s="311"/>
      <c r="F16" s="316"/>
      <c r="J16" s="200"/>
    </row>
    <row r="17" spans="1:10" ht="19.5" customHeight="1">
      <c r="A17" s="254"/>
      <c r="B17" s="254" t="s">
        <v>303</v>
      </c>
      <c r="C17" s="308">
        <v>1950</v>
      </c>
      <c r="E17" s="311"/>
      <c r="F17" s="316" t="s">
        <v>83</v>
      </c>
      <c r="J17" s="200"/>
    </row>
    <row r="18" spans="1:10" ht="19.5" customHeight="1">
      <c r="A18" s="254"/>
      <c r="B18" s="254" t="s">
        <v>304</v>
      </c>
      <c r="C18" s="308">
        <v>1600</v>
      </c>
      <c r="E18" s="311"/>
      <c r="F18" s="316"/>
      <c r="J18" s="200"/>
    </row>
    <row r="19" spans="1:10" ht="19.5" customHeight="1">
      <c r="A19" s="254"/>
      <c r="B19" s="254" t="s">
        <v>305</v>
      </c>
      <c r="C19" s="308">
        <v>5460</v>
      </c>
      <c r="E19" s="311"/>
      <c r="F19" s="316"/>
      <c r="J19" s="200"/>
    </row>
    <row r="20" spans="1:10" ht="19.5" customHeight="1">
      <c r="A20" s="254"/>
      <c r="B20" s="254" t="s">
        <v>306</v>
      </c>
      <c r="C20" s="308">
        <v>3340</v>
      </c>
      <c r="E20" s="311"/>
      <c r="F20" s="316"/>
      <c r="J20" s="200"/>
    </row>
    <row r="21" spans="1:10" ht="19.5" customHeight="1">
      <c r="A21" s="254"/>
      <c r="B21" s="254" t="s">
        <v>307</v>
      </c>
      <c r="C21" s="308">
        <v>5100.72</v>
      </c>
      <c r="E21" s="311"/>
      <c r="F21" s="316"/>
      <c r="J21" s="200"/>
    </row>
    <row r="22" spans="1:10" ht="19.5" customHeight="1">
      <c r="A22" s="254"/>
      <c r="B22" s="254" t="s">
        <v>308</v>
      </c>
      <c r="C22" s="308">
        <v>816260</v>
      </c>
      <c r="E22" s="311"/>
      <c r="F22" s="316"/>
      <c r="J22" s="200"/>
    </row>
    <row r="23" spans="1:10" ht="19.5" customHeight="1">
      <c r="A23" s="254"/>
      <c r="B23" s="254" t="s">
        <v>309</v>
      </c>
      <c r="C23" s="308">
        <v>189646.09</v>
      </c>
      <c r="E23" s="311"/>
      <c r="F23" s="316"/>
      <c r="J23" s="200"/>
    </row>
    <row r="24" spans="1:10" ht="19.5" customHeight="1">
      <c r="A24" s="254"/>
      <c r="B24" s="254" t="s">
        <v>310</v>
      </c>
      <c r="C24" s="308">
        <v>15600</v>
      </c>
      <c r="E24" s="311"/>
      <c r="F24" s="316"/>
      <c r="J24" s="200"/>
    </row>
    <row r="25" spans="1:10" ht="19.5" customHeight="1">
      <c r="A25" s="254"/>
      <c r="B25" s="254" t="s">
        <v>311</v>
      </c>
      <c r="C25" s="308">
        <v>3900</v>
      </c>
      <c r="E25" s="311"/>
      <c r="F25" s="316"/>
      <c r="J25" s="200"/>
    </row>
    <row r="26" spans="1:10" ht="19.5" customHeight="1">
      <c r="A26" s="254"/>
      <c r="B26" s="254" t="s">
        <v>312</v>
      </c>
      <c r="C26" s="308">
        <v>10000</v>
      </c>
      <c r="E26" s="311"/>
      <c r="F26" s="316" t="s">
        <v>83</v>
      </c>
      <c r="J26" s="200"/>
    </row>
    <row r="27" spans="1:10" ht="19.5" customHeight="1">
      <c r="A27" s="254"/>
      <c r="B27" s="254" t="s">
        <v>313</v>
      </c>
      <c r="C27" s="308">
        <v>10000</v>
      </c>
      <c r="E27" s="311"/>
      <c r="F27" s="316"/>
      <c r="J27" s="200"/>
    </row>
    <row r="28" spans="1:10" ht="19.5" customHeight="1">
      <c r="A28" s="254"/>
      <c r="B28" s="254" t="s">
        <v>314</v>
      </c>
      <c r="C28" s="308">
        <v>10000</v>
      </c>
      <c r="E28" s="311"/>
      <c r="F28" s="316"/>
      <c r="J28" s="200"/>
    </row>
    <row r="29" spans="1:10" ht="19.5" customHeight="1">
      <c r="A29" s="254"/>
      <c r="B29" s="254" t="s">
        <v>315</v>
      </c>
      <c r="C29" s="308">
        <v>10000</v>
      </c>
      <c r="E29" s="311"/>
      <c r="F29" s="316"/>
      <c r="J29" s="200"/>
    </row>
    <row r="30" spans="1:10" ht="19.5" customHeight="1">
      <c r="A30" s="254"/>
      <c r="B30" s="254" t="s">
        <v>316</v>
      </c>
      <c r="C30" s="308">
        <v>10000</v>
      </c>
      <c r="E30" s="311"/>
      <c r="F30" s="316"/>
      <c r="J30" s="200"/>
    </row>
    <row r="31" spans="1:10" ht="19.5" customHeight="1">
      <c r="A31" s="254"/>
      <c r="B31" s="254" t="s">
        <v>317</v>
      </c>
      <c r="C31" s="308">
        <v>10000</v>
      </c>
      <c r="E31" s="311"/>
      <c r="F31" s="316" t="s">
        <v>83</v>
      </c>
      <c r="J31" s="200"/>
    </row>
    <row r="32" spans="1:10" ht="19.5" customHeight="1">
      <c r="A32" s="254"/>
      <c r="B32" s="254" t="s">
        <v>318</v>
      </c>
      <c r="C32" s="308">
        <v>10000</v>
      </c>
      <c r="E32" s="311"/>
      <c r="F32" s="316"/>
      <c r="J32" s="200"/>
    </row>
    <row r="33" spans="1:10" ht="19.5" customHeight="1">
      <c r="A33" s="254"/>
      <c r="B33" s="254" t="s">
        <v>319</v>
      </c>
      <c r="C33" s="308">
        <v>10000</v>
      </c>
      <c r="E33" s="311"/>
      <c r="F33" s="316"/>
      <c r="J33" s="200"/>
    </row>
    <row r="34" spans="1:10" ht="19.5" customHeight="1">
      <c r="A34" s="254"/>
      <c r="B34" s="254" t="s">
        <v>320</v>
      </c>
      <c r="C34" s="308">
        <v>10000</v>
      </c>
      <c r="E34" s="311"/>
      <c r="F34" s="316"/>
      <c r="J34" s="200"/>
    </row>
    <row r="35" spans="1:10" ht="19.5" customHeight="1">
      <c r="A35" s="254"/>
      <c r="B35" s="254" t="s">
        <v>321</v>
      </c>
      <c r="C35" s="308">
        <v>10000</v>
      </c>
      <c r="E35" s="311"/>
      <c r="F35" s="316"/>
      <c r="J35" s="200"/>
    </row>
    <row r="36" spans="1:10" ht="19.5" customHeight="1">
      <c r="A36" s="254"/>
      <c r="B36" s="254" t="s">
        <v>322</v>
      </c>
      <c r="C36" s="308">
        <v>10000</v>
      </c>
      <c r="E36" s="311"/>
      <c r="F36" s="316"/>
      <c r="J36" s="200"/>
    </row>
    <row r="37" spans="1:10" ht="19.5" customHeight="1">
      <c r="A37" s="254"/>
      <c r="B37" s="254" t="s">
        <v>323</v>
      </c>
      <c r="C37" s="308">
        <v>10000</v>
      </c>
      <c r="E37" s="311"/>
      <c r="F37" s="316"/>
      <c r="J37" s="200"/>
    </row>
    <row r="38" spans="1:10" ht="19.5" customHeight="1">
      <c r="A38" s="254"/>
      <c r="B38" s="254" t="s">
        <v>324</v>
      </c>
      <c r="C38" s="308">
        <v>10000</v>
      </c>
      <c r="E38" s="311"/>
      <c r="F38" s="316"/>
      <c r="J38" s="200"/>
    </row>
    <row r="39" spans="1:10" ht="19.5" customHeight="1">
      <c r="A39" s="254"/>
      <c r="B39" s="254" t="s">
        <v>325</v>
      </c>
      <c r="C39" s="308">
        <v>30000</v>
      </c>
      <c r="E39" s="311"/>
      <c r="F39" s="316"/>
      <c r="J39" s="200"/>
    </row>
    <row r="40" spans="1:10" ht="19.5" customHeight="1">
      <c r="A40" s="254"/>
      <c r="B40" s="254" t="s">
        <v>326</v>
      </c>
      <c r="C40" s="308">
        <v>2585</v>
      </c>
      <c r="E40" s="311"/>
      <c r="F40" s="316"/>
      <c r="J40" s="200"/>
    </row>
    <row r="41" spans="1:10" ht="19.5" customHeight="1">
      <c r="A41" s="254"/>
      <c r="B41" s="254" t="s">
        <v>327</v>
      </c>
      <c r="C41" s="308">
        <v>900</v>
      </c>
      <c r="E41" s="311"/>
      <c r="F41" s="316"/>
      <c r="J41" s="200"/>
    </row>
    <row r="42" spans="1:10" ht="19.5" customHeight="1">
      <c r="A42" s="254"/>
      <c r="B42" s="254" t="s">
        <v>328</v>
      </c>
      <c r="C42" s="308">
        <v>5870</v>
      </c>
      <c r="E42" s="311"/>
      <c r="F42" s="316"/>
      <c r="J42" s="200"/>
    </row>
    <row r="43" spans="1:10" ht="19.5" customHeight="1">
      <c r="A43" s="254"/>
      <c r="B43" s="254"/>
      <c r="C43" s="308"/>
      <c r="E43" s="311"/>
      <c r="F43" s="316"/>
      <c r="J43" s="200"/>
    </row>
    <row r="44" spans="1:10" ht="19.5" customHeight="1">
      <c r="A44" s="439" t="s">
        <v>177</v>
      </c>
      <c r="B44" s="439"/>
      <c r="C44" s="439"/>
      <c r="D44" s="439"/>
      <c r="E44" s="439"/>
      <c r="F44" s="439"/>
      <c r="G44" s="439"/>
      <c r="J44" s="200"/>
    </row>
    <row r="45" spans="1:10" ht="19.5" customHeight="1">
      <c r="A45" s="407" t="s">
        <v>32</v>
      </c>
      <c r="B45" s="407"/>
      <c r="C45" s="407"/>
      <c r="D45" s="417"/>
      <c r="E45" s="311"/>
      <c r="F45" s="316"/>
      <c r="J45" s="200"/>
    </row>
    <row r="46" spans="1:10" ht="19.5" customHeight="1">
      <c r="A46" s="418" t="s">
        <v>33</v>
      </c>
      <c r="B46" s="418"/>
      <c r="C46" s="418"/>
      <c r="D46" s="419"/>
      <c r="E46" s="312"/>
      <c r="F46" s="438"/>
      <c r="G46" s="313"/>
      <c r="J46" s="200"/>
    </row>
    <row r="47" spans="1:10" ht="19.5" customHeight="1">
      <c r="A47" s="254" t="s">
        <v>360</v>
      </c>
      <c r="B47" s="254" t="s">
        <v>329</v>
      </c>
      <c r="C47" s="308">
        <v>7311</v>
      </c>
      <c r="E47" s="311"/>
      <c r="F47" s="316"/>
      <c r="J47" s="200"/>
    </row>
    <row r="48" spans="1:10" ht="19.5" customHeight="1">
      <c r="A48" s="254"/>
      <c r="B48" s="254" t="s">
        <v>330</v>
      </c>
      <c r="C48" s="308">
        <v>385</v>
      </c>
      <c r="E48" s="311"/>
      <c r="F48" s="316"/>
      <c r="J48" s="200"/>
    </row>
    <row r="49" spans="1:10" ht="19.5" customHeight="1">
      <c r="A49" s="254"/>
      <c r="B49" s="254" t="s">
        <v>331</v>
      </c>
      <c r="C49" s="308">
        <v>3000</v>
      </c>
      <c r="E49" s="311"/>
      <c r="F49" s="316"/>
      <c r="J49" s="200"/>
    </row>
    <row r="50" spans="1:10" ht="19.5" customHeight="1">
      <c r="A50" s="254"/>
      <c r="B50" s="254" t="s">
        <v>332</v>
      </c>
      <c r="C50" s="308">
        <v>12000</v>
      </c>
      <c r="E50" s="311"/>
      <c r="F50" s="316"/>
      <c r="J50" s="200"/>
    </row>
    <row r="51" spans="1:10" ht="19.5" customHeight="1">
      <c r="A51" s="254"/>
      <c r="B51" s="254" t="s">
        <v>333</v>
      </c>
      <c r="C51" s="308">
        <v>9600</v>
      </c>
      <c r="E51" s="311"/>
      <c r="F51" s="316"/>
      <c r="J51" s="200"/>
    </row>
    <row r="52" spans="1:10" ht="19.5" customHeight="1">
      <c r="A52" s="254"/>
      <c r="B52" s="254" t="s">
        <v>334</v>
      </c>
      <c r="C52" s="308">
        <v>10800</v>
      </c>
      <c r="E52" s="311"/>
      <c r="F52" s="316"/>
      <c r="J52" s="200"/>
    </row>
    <row r="53" spans="1:10" ht="19.5" customHeight="1">
      <c r="A53" s="254"/>
      <c r="B53" s="254" t="s">
        <v>335</v>
      </c>
      <c r="C53" s="308">
        <v>15408</v>
      </c>
      <c r="E53" s="311"/>
      <c r="F53" s="316"/>
      <c r="J53" s="200"/>
    </row>
    <row r="54" spans="1:10" ht="19.5" customHeight="1">
      <c r="A54" s="254"/>
      <c r="B54" s="254" t="s">
        <v>336</v>
      </c>
      <c r="C54" s="308">
        <v>2673</v>
      </c>
      <c r="E54" s="311"/>
      <c r="F54" s="316"/>
      <c r="J54" s="200"/>
    </row>
    <row r="55" spans="1:10" ht="19.5" customHeight="1">
      <c r="A55" s="254"/>
      <c r="B55" s="254" t="s">
        <v>337</v>
      </c>
      <c r="C55" s="308">
        <v>7425</v>
      </c>
      <c r="E55" s="311"/>
      <c r="F55" s="316"/>
      <c r="J55" s="200"/>
    </row>
    <row r="56" spans="1:10" ht="19.5" customHeight="1">
      <c r="A56" s="254"/>
      <c r="B56" s="254" t="s">
        <v>338</v>
      </c>
      <c r="C56" s="308">
        <v>6600</v>
      </c>
      <c r="E56" s="311"/>
      <c r="F56" s="316"/>
      <c r="J56" s="200"/>
    </row>
    <row r="57" spans="1:10" ht="19.5" customHeight="1">
      <c r="A57" s="254"/>
      <c r="B57" s="254" t="s">
        <v>339</v>
      </c>
      <c r="C57" s="308">
        <v>6600</v>
      </c>
      <c r="E57" s="311"/>
      <c r="F57" s="316"/>
      <c r="J57" s="200"/>
    </row>
    <row r="58" spans="1:10" ht="19.5" customHeight="1">
      <c r="A58" s="254"/>
      <c r="B58" s="254" t="s">
        <v>340</v>
      </c>
      <c r="C58" s="308">
        <v>13500</v>
      </c>
      <c r="E58" s="311"/>
      <c r="F58" s="316"/>
      <c r="J58" s="200"/>
    </row>
    <row r="59" spans="1:10" ht="19.5" customHeight="1">
      <c r="A59" s="254"/>
      <c r="B59" s="254" t="s">
        <v>341</v>
      </c>
      <c r="C59" s="308">
        <v>1484</v>
      </c>
      <c r="E59" s="311"/>
      <c r="F59" s="316"/>
      <c r="J59" s="200"/>
    </row>
    <row r="60" spans="1:10" ht="19.5" customHeight="1">
      <c r="A60" s="254"/>
      <c r="B60" s="254" t="s">
        <v>342</v>
      </c>
      <c r="C60" s="308">
        <v>4668.95</v>
      </c>
      <c r="E60" s="311"/>
      <c r="F60" s="316"/>
      <c r="J60" s="200"/>
    </row>
    <row r="61" spans="1:10" ht="19.5" customHeight="1">
      <c r="A61" s="254"/>
      <c r="B61" s="254" t="s">
        <v>343</v>
      </c>
      <c r="C61" s="308">
        <v>22413.88</v>
      </c>
      <c r="E61" s="311"/>
      <c r="F61" s="316"/>
      <c r="J61" s="200"/>
    </row>
    <row r="62" spans="1:10" ht="19.5" customHeight="1">
      <c r="A62" s="254"/>
      <c r="B62" s="254" t="s">
        <v>344</v>
      </c>
      <c r="C62" s="308">
        <v>1420</v>
      </c>
      <c r="E62" s="311"/>
      <c r="F62" s="316"/>
      <c r="J62" s="200"/>
    </row>
    <row r="63" spans="1:10" ht="19.5" customHeight="1">
      <c r="A63" s="254"/>
      <c r="B63" s="254" t="s">
        <v>345</v>
      </c>
      <c r="C63" s="308">
        <v>1420</v>
      </c>
      <c r="E63" s="311"/>
      <c r="F63" s="316"/>
      <c r="J63" s="200"/>
    </row>
    <row r="64" spans="1:10" ht="19.5" customHeight="1">
      <c r="A64" s="254"/>
      <c r="B64" s="254" t="s">
        <v>346</v>
      </c>
      <c r="C64" s="308">
        <v>1000</v>
      </c>
      <c r="E64" s="311"/>
      <c r="F64" s="316"/>
      <c r="J64" s="200"/>
    </row>
    <row r="65" spans="1:10" ht="19.5" customHeight="1">
      <c r="A65" s="254"/>
      <c r="B65" s="254" t="s">
        <v>347</v>
      </c>
      <c r="C65" s="308">
        <v>2354.79</v>
      </c>
      <c r="E65" s="311"/>
      <c r="F65" s="316"/>
      <c r="J65" s="200"/>
    </row>
    <row r="66" spans="1:10" ht="19.5" customHeight="1">
      <c r="A66" s="254"/>
      <c r="B66" s="254" t="s">
        <v>348</v>
      </c>
      <c r="C66" s="308">
        <v>3922</v>
      </c>
      <c r="E66" s="311"/>
      <c r="F66" s="316"/>
      <c r="J66" s="200"/>
    </row>
    <row r="67" spans="1:10" ht="19.5" customHeight="1">
      <c r="A67" s="254"/>
      <c r="B67" s="254" t="s">
        <v>349</v>
      </c>
      <c r="C67" s="308">
        <v>811345.79</v>
      </c>
      <c r="E67" s="311"/>
      <c r="F67" s="316"/>
      <c r="J67" s="200"/>
    </row>
    <row r="68" spans="1:10" ht="19.5" customHeight="1">
      <c r="A68" s="254"/>
      <c r="B68" s="254" t="s">
        <v>350</v>
      </c>
      <c r="C68" s="308">
        <v>45629.54</v>
      </c>
      <c r="E68" s="311"/>
      <c r="F68" s="316"/>
      <c r="J68" s="200"/>
    </row>
    <row r="69" spans="1:10" ht="19.5" customHeight="1">
      <c r="A69" s="254"/>
      <c r="B69" s="254" t="s">
        <v>351</v>
      </c>
      <c r="C69" s="308">
        <v>28508.85</v>
      </c>
      <c r="E69" s="311"/>
      <c r="F69" s="316"/>
      <c r="J69" s="200"/>
    </row>
    <row r="70" spans="1:10" ht="19.5" customHeight="1">
      <c r="A70" s="254"/>
      <c r="B70" s="254" t="s">
        <v>352</v>
      </c>
      <c r="C70" s="308">
        <v>1975</v>
      </c>
      <c r="E70" s="311"/>
      <c r="F70" s="316"/>
      <c r="J70" s="200"/>
    </row>
    <row r="71" spans="1:10" ht="19.5" customHeight="1">
      <c r="A71" s="254"/>
      <c r="B71" s="254" t="s">
        <v>353</v>
      </c>
      <c r="C71" s="308">
        <v>2000</v>
      </c>
      <c r="E71" s="311"/>
      <c r="F71" s="316"/>
      <c r="J71" s="200"/>
    </row>
    <row r="72" spans="1:10" ht="19.5" customHeight="1">
      <c r="A72" s="254"/>
      <c r="B72" s="254" t="s">
        <v>354</v>
      </c>
      <c r="C72" s="308">
        <v>2160</v>
      </c>
      <c r="E72" s="311"/>
      <c r="F72" s="316"/>
      <c r="J72" s="200"/>
    </row>
    <row r="73" spans="1:10" ht="19.5" customHeight="1">
      <c r="A73" s="254"/>
      <c r="B73" s="254" t="s">
        <v>355</v>
      </c>
      <c r="C73" s="308">
        <v>26000.37</v>
      </c>
      <c r="E73" s="311"/>
      <c r="F73" s="316">
        <f>SUM(C8+C9+C10+C11+C12+C13+C14+C15+C16+C17+C18+C19+C20+C21+C22+C23+C24+C25+C26+C27+C28+C29+C30+C31+C32+C33+C34+C35+C36+C37+C38+C39+C40+C41+C42+C47+C48+C49+C50+C51+C52+C53+C54+C55+C56+C57+C58+C59+C60+C61+C62+C63+C64+C65+C66+C67+C68+C69+C70+C71+C72+C73)</f>
        <v>2314199.85</v>
      </c>
      <c r="J73" s="200"/>
    </row>
    <row r="74" spans="1:10" ht="19.5" customHeight="1" thickBot="1">
      <c r="A74" s="254"/>
      <c r="B74" s="254"/>
      <c r="C74" s="308"/>
      <c r="E74" s="311"/>
      <c r="F74" s="318">
        <f>SUM(F3-F73)</f>
        <v>21320728.889999997</v>
      </c>
      <c r="J74" s="200"/>
    </row>
    <row r="75" spans="1:10" ht="19.5" customHeight="1" thickTop="1">
      <c r="A75" s="254"/>
      <c r="B75" s="254"/>
      <c r="C75" s="308"/>
      <c r="E75" s="311"/>
      <c r="F75" s="316"/>
      <c r="J75" s="200"/>
    </row>
    <row r="76" spans="1:10" ht="19.5" customHeight="1">
      <c r="A76" s="254"/>
      <c r="B76" s="254"/>
      <c r="C76" s="308"/>
      <c r="E76" s="311"/>
      <c r="F76" s="316"/>
      <c r="J76" s="200"/>
    </row>
    <row r="77" spans="1:10" ht="18" customHeight="1">
      <c r="A77" s="158" t="s">
        <v>34</v>
      </c>
      <c r="B77" s="157"/>
      <c r="E77" s="319" t="s">
        <v>71</v>
      </c>
    </row>
    <row r="78" spans="1:10">
      <c r="A78" s="150" t="s">
        <v>216</v>
      </c>
      <c r="E78" s="311" t="s">
        <v>217</v>
      </c>
      <c r="F78" s="165"/>
    </row>
    <row r="79" spans="1:10">
      <c r="B79" s="182" t="s">
        <v>361</v>
      </c>
      <c r="E79" s="311" t="s">
        <v>362</v>
      </c>
      <c r="F79" s="173"/>
    </row>
    <row r="80" spans="1:10" ht="18" customHeight="1">
      <c r="B80" s="182" t="s">
        <v>364</v>
      </c>
      <c r="E80" s="311" t="s">
        <v>251</v>
      </c>
      <c r="F80" s="173"/>
    </row>
    <row r="81" spans="1:6" ht="20.25" customHeight="1">
      <c r="B81" s="182" t="s">
        <v>363</v>
      </c>
      <c r="E81" s="311" t="s">
        <v>356</v>
      </c>
      <c r="F81" s="303"/>
    </row>
    <row r="82" spans="1:6">
      <c r="D82" s="165"/>
      <c r="E82" s="165"/>
    </row>
    <row r="83" spans="1:6">
      <c r="D83" s="165"/>
      <c r="E83" s="165"/>
    </row>
    <row r="84" spans="1:6">
      <c r="A84" s="314" t="s">
        <v>357</v>
      </c>
      <c r="B84" s="150" t="s">
        <v>359</v>
      </c>
      <c r="D84" s="165"/>
      <c r="E84" s="165"/>
    </row>
    <row r="85" spans="1:6">
      <c r="A85" s="182"/>
      <c r="B85" s="165" t="s">
        <v>358</v>
      </c>
      <c r="C85" s="309"/>
    </row>
    <row r="86" spans="1:6">
      <c r="A86" s="310"/>
      <c r="B86" s="165"/>
    </row>
    <row r="87" spans="1:6">
      <c r="A87" s="165"/>
      <c r="B87" s="165"/>
    </row>
    <row r="88" spans="1:6">
      <c r="A88" s="165"/>
      <c r="B88" s="165"/>
    </row>
    <row r="89" spans="1:6">
      <c r="A89" s="165"/>
      <c r="B89" s="165"/>
    </row>
    <row r="90" spans="1:6">
      <c r="A90" s="165"/>
      <c r="B90" s="165"/>
    </row>
    <row r="91" spans="1:6">
      <c r="A91" s="173"/>
      <c r="B91" s="165"/>
    </row>
    <row r="92" spans="1:6">
      <c r="A92" s="173"/>
      <c r="B92" s="165"/>
    </row>
    <row r="93" spans="1:6">
      <c r="A93" s="303"/>
      <c r="B93" s="165"/>
    </row>
    <row r="94" spans="1:6">
      <c r="A94" s="165"/>
      <c r="B94" s="165"/>
    </row>
    <row r="95" spans="1:6">
      <c r="A95" s="165"/>
      <c r="B95" s="165"/>
    </row>
    <row r="96" spans="1:6">
      <c r="A96" s="165"/>
      <c r="B96" s="165"/>
    </row>
    <row r="97" spans="1:2">
      <c r="A97" s="165"/>
      <c r="B97" s="165"/>
    </row>
    <row r="98" spans="1:2">
      <c r="A98" s="165"/>
      <c r="B98" s="165"/>
    </row>
    <row r="99" spans="1:2">
      <c r="A99" s="165"/>
      <c r="B99" s="165"/>
    </row>
    <row r="100" spans="1:2">
      <c r="A100" s="165"/>
      <c r="B100" s="165"/>
    </row>
    <row r="101" spans="1:2">
      <c r="B101" s="165"/>
    </row>
    <row r="102" spans="1:2">
      <c r="B102" s="165"/>
    </row>
    <row r="103" spans="1:2">
      <c r="B103" s="165"/>
    </row>
    <row r="104" spans="1:2">
      <c r="B104" s="165"/>
    </row>
    <row r="105" spans="1:2">
      <c r="B105" s="165"/>
    </row>
  </sheetData>
  <mergeCells count="5">
    <mergeCell ref="A1:D1"/>
    <mergeCell ref="A2:D2"/>
    <mergeCell ref="A45:D45"/>
    <mergeCell ref="A46:D46"/>
    <mergeCell ref="A44:G44"/>
  </mergeCells>
  <phoneticPr fontId="0" type="noConversion"/>
  <pageMargins left="0.75" right="0.28999999999999998" top="0.55000000000000004" bottom="0.22" header="0.28000000000000003" footer="0.2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7" sqref="B7"/>
    </sheetView>
  </sheetViews>
  <sheetFormatPr defaultRowHeight="20.25"/>
  <cols>
    <col min="1" max="1" width="56.85546875" style="150" customWidth="1"/>
    <col min="2" max="2" width="13.7109375" style="150" customWidth="1"/>
    <col min="3" max="16384" width="9.140625" style="150"/>
  </cols>
  <sheetData>
    <row r="1" spans="1:2">
      <c r="A1" s="407" t="s">
        <v>17</v>
      </c>
      <c r="B1" s="407"/>
    </row>
    <row r="2" spans="1:2">
      <c r="A2" s="407" t="s">
        <v>280</v>
      </c>
      <c r="B2" s="407"/>
    </row>
    <row r="3" spans="1:2">
      <c r="A3" s="237" t="s">
        <v>123</v>
      </c>
      <c r="B3" s="237"/>
    </row>
    <row r="4" spans="1:2">
      <c r="A4" s="237"/>
      <c r="B4" s="237"/>
    </row>
    <row r="5" spans="1:2">
      <c r="A5" s="150" t="s">
        <v>175</v>
      </c>
      <c r="B5" s="245">
        <v>123.25</v>
      </c>
    </row>
    <row r="6" spans="1:2">
      <c r="A6" s="150" t="s">
        <v>124</v>
      </c>
      <c r="B6" s="242">
        <v>13954.91</v>
      </c>
    </row>
    <row r="7" spans="1:2" ht="21" thickBot="1">
      <c r="B7" s="246">
        <f>SUM(B5:B6)</f>
        <v>14078.16</v>
      </c>
    </row>
    <row r="8" spans="1:2" ht="21" thickTop="1"/>
  </sheetData>
  <mergeCells count="2">
    <mergeCell ref="A2:B2"/>
    <mergeCell ref="A1:B1"/>
  </mergeCells>
  <phoneticPr fontId="0" type="noConversion"/>
  <pageMargins left="1.53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B9" sqref="B9"/>
    </sheetView>
  </sheetViews>
  <sheetFormatPr defaultRowHeight="20.25"/>
  <cols>
    <col min="1" max="1" width="55.140625" style="150" customWidth="1"/>
    <col min="2" max="2" width="17.7109375" style="150" customWidth="1"/>
    <col min="3" max="16384" width="9.140625" style="150"/>
  </cols>
  <sheetData>
    <row r="1" spans="1:3">
      <c r="A1" s="407" t="s">
        <v>17</v>
      </c>
      <c r="B1" s="407"/>
      <c r="C1" s="240"/>
    </row>
    <row r="2" spans="1:3">
      <c r="A2" s="407" t="s">
        <v>279</v>
      </c>
      <c r="B2" s="407"/>
      <c r="C2" s="240"/>
    </row>
    <row r="3" spans="1:3">
      <c r="A3" s="420" t="s">
        <v>122</v>
      </c>
      <c r="B3" s="420"/>
      <c r="C3" s="241"/>
    </row>
    <row r="5" spans="1:3">
      <c r="A5" s="150" t="s">
        <v>84</v>
      </c>
      <c r="B5" s="242">
        <v>364.75</v>
      </c>
    </row>
    <row r="6" spans="1:3">
      <c r="A6" s="150" t="s">
        <v>241</v>
      </c>
      <c r="B6" s="242">
        <v>437.7</v>
      </c>
    </row>
    <row r="7" spans="1:3">
      <c r="A7" s="150" t="s">
        <v>77</v>
      </c>
      <c r="B7" s="242">
        <v>14080</v>
      </c>
    </row>
    <row r="8" spans="1:3">
      <c r="A8" s="150" t="s">
        <v>219</v>
      </c>
      <c r="B8" s="242">
        <v>57783</v>
      </c>
    </row>
    <row r="9" spans="1:3" ht="21" thickBot="1">
      <c r="A9" s="150" t="s">
        <v>83</v>
      </c>
      <c r="B9" s="246">
        <f>SUM(B5:B8)</f>
        <v>72665.45</v>
      </c>
    </row>
    <row r="10" spans="1:3" ht="21" thickTop="1"/>
  </sheetData>
  <mergeCells count="3">
    <mergeCell ref="A1:B1"/>
    <mergeCell ref="A2:B2"/>
    <mergeCell ref="A3:B3"/>
  </mergeCells>
  <phoneticPr fontId="0" type="noConversion"/>
  <pageMargins left="1.47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D8" sqref="D8"/>
    </sheetView>
  </sheetViews>
  <sheetFormatPr defaultRowHeight="20.25"/>
  <cols>
    <col min="1" max="1" width="55.140625" style="150" customWidth="1"/>
    <col min="2" max="2" width="16.5703125" style="150" customWidth="1"/>
    <col min="3" max="16384" width="9.140625" style="150"/>
  </cols>
  <sheetData>
    <row r="1" spans="1:3">
      <c r="A1" s="407" t="s">
        <v>17</v>
      </c>
      <c r="B1" s="407"/>
      <c r="C1" s="240"/>
    </row>
    <row r="2" spans="1:3">
      <c r="A2" s="421" t="s">
        <v>278</v>
      </c>
      <c r="B2" s="421"/>
      <c r="C2" s="240"/>
    </row>
    <row r="3" spans="1:3">
      <c r="A3" s="420" t="s">
        <v>122</v>
      </c>
      <c r="B3" s="420"/>
      <c r="C3" s="241"/>
    </row>
    <row r="5" spans="1:3">
      <c r="A5" s="150" t="s">
        <v>62</v>
      </c>
      <c r="B5" s="242">
        <v>364.75</v>
      </c>
    </row>
    <row r="6" spans="1:3">
      <c r="A6" s="150" t="s">
        <v>210</v>
      </c>
      <c r="B6" s="242">
        <v>9047.58</v>
      </c>
    </row>
    <row r="7" spans="1:3">
      <c r="A7" s="150" t="s">
        <v>77</v>
      </c>
      <c r="B7" s="242">
        <v>14080</v>
      </c>
    </row>
    <row r="8" spans="1:3">
      <c r="A8" s="150" t="s">
        <v>219</v>
      </c>
      <c r="B8" s="242">
        <v>283595</v>
      </c>
    </row>
    <row r="9" spans="1:3">
      <c r="A9" s="150" t="s">
        <v>246</v>
      </c>
      <c r="B9" s="242">
        <v>26234.77</v>
      </c>
    </row>
    <row r="10" spans="1:3" ht="21" thickBot="1">
      <c r="B10" s="243">
        <f>SUM(B5:B9)</f>
        <v>333322.10000000003</v>
      </c>
    </row>
    <row r="11" spans="1:3" ht="21" thickTop="1">
      <c r="B11" s="244"/>
    </row>
  </sheetData>
  <mergeCells count="3">
    <mergeCell ref="A1:B1"/>
    <mergeCell ref="A2:B2"/>
    <mergeCell ref="A3:B3"/>
  </mergeCells>
  <phoneticPr fontId="0" type="noConversion"/>
  <pageMargins left="1.8" right="0.74803149606299213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7"/>
  <sheetViews>
    <sheetView topLeftCell="F70" zoomScale="75" zoomScaleNormal="73" zoomScaleSheetLayoutView="75" workbookViewId="0">
      <selection activeCell="Y86" sqref="Y86"/>
    </sheetView>
  </sheetViews>
  <sheetFormatPr defaultRowHeight="21.75"/>
  <cols>
    <col min="1" max="1" width="9.42578125" style="1" customWidth="1"/>
    <col min="2" max="2" width="12.28515625" style="6" customWidth="1"/>
    <col min="3" max="3" width="10" style="6" customWidth="1"/>
    <col min="4" max="5" width="9.42578125" style="6" customWidth="1"/>
    <col min="6" max="8" width="10" style="3" customWidth="1"/>
    <col min="9" max="9" width="10.140625" style="3" customWidth="1"/>
    <col min="10" max="10" width="9.28515625" style="3" customWidth="1"/>
    <col min="11" max="11" width="10.42578125" style="1" customWidth="1"/>
    <col min="12" max="12" width="6.5703125" style="1" customWidth="1"/>
    <col min="13" max="13" width="8.42578125" style="6" customWidth="1"/>
    <col min="14" max="14" width="7.5703125" style="1" customWidth="1"/>
    <col min="15" max="15" width="8.85546875" style="1" customWidth="1"/>
    <col min="16" max="16" width="8.5703125" style="1" customWidth="1"/>
    <col min="17" max="17" width="7.42578125" style="1" customWidth="1"/>
    <col min="18" max="18" width="9.42578125" style="1" customWidth="1"/>
    <col min="19" max="19" width="9.5703125" style="1" customWidth="1"/>
    <col min="20" max="20" width="9.42578125" style="6" customWidth="1"/>
    <col min="21" max="16384" width="9.140625" style="1"/>
  </cols>
  <sheetData>
    <row r="1" spans="1:24" ht="18" customHeight="1">
      <c r="A1" s="422" t="s">
        <v>35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</row>
    <row r="2" spans="1:24">
      <c r="A2" s="422" t="s">
        <v>36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</row>
    <row r="3" spans="1:24">
      <c r="A3" s="426" t="s">
        <v>281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</row>
    <row r="4" spans="1:24" s="9" customFormat="1" ht="21.75" customHeight="1">
      <c r="A4" s="7" t="s">
        <v>37</v>
      </c>
      <c r="B4" s="423" t="s">
        <v>38</v>
      </c>
      <c r="C4" s="424"/>
      <c r="D4" s="423" t="s">
        <v>70</v>
      </c>
      <c r="E4" s="424"/>
      <c r="F4" s="423" t="s">
        <v>58</v>
      </c>
      <c r="G4" s="425"/>
      <c r="H4" s="424"/>
      <c r="I4" s="423" t="s">
        <v>40</v>
      </c>
      <c r="J4" s="424"/>
      <c r="K4" s="423" t="s">
        <v>41</v>
      </c>
      <c r="L4" s="425"/>
      <c r="M4" s="424"/>
      <c r="N4" s="357" t="s">
        <v>201</v>
      </c>
      <c r="O4" s="423" t="s">
        <v>204</v>
      </c>
      <c r="P4" s="424"/>
      <c r="Q4" s="17" t="s">
        <v>42</v>
      </c>
      <c r="R4" s="239" t="s">
        <v>42</v>
      </c>
      <c r="S4" s="17" t="s">
        <v>43</v>
      </c>
      <c r="T4" s="427" t="s">
        <v>44</v>
      </c>
    </row>
    <row r="5" spans="1:24" s="10" customFormat="1" ht="21">
      <c r="A5" s="8" t="s">
        <v>45</v>
      </c>
      <c r="B5" s="17" t="s">
        <v>46</v>
      </c>
      <c r="C5" s="17" t="s">
        <v>61</v>
      </c>
      <c r="D5" s="17" t="s">
        <v>172</v>
      </c>
      <c r="E5" s="17" t="s">
        <v>200</v>
      </c>
      <c r="F5" s="17" t="s">
        <v>239</v>
      </c>
      <c r="G5" s="17" t="s">
        <v>59</v>
      </c>
      <c r="H5" s="17" t="s">
        <v>218</v>
      </c>
      <c r="I5" s="17" t="s">
        <v>47</v>
      </c>
      <c r="J5" s="17" t="s">
        <v>121</v>
      </c>
      <c r="K5" s="17" t="s">
        <v>48</v>
      </c>
      <c r="L5" s="17" t="s">
        <v>49</v>
      </c>
      <c r="M5" s="17" t="s">
        <v>85</v>
      </c>
      <c r="N5" s="17" t="s">
        <v>202</v>
      </c>
      <c r="O5" s="17" t="s">
        <v>242</v>
      </c>
      <c r="P5" s="17" t="s">
        <v>207</v>
      </c>
      <c r="Q5" s="17" t="s">
        <v>205</v>
      </c>
      <c r="R5" s="17" t="s">
        <v>50</v>
      </c>
      <c r="S5" s="17" t="s">
        <v>51</v>
      </c>
      <c r="T5" s="428"/>
    </row>
    <row r="6" spans="1:24" s="11" customFormat="1" ht="16.5" customHeight="1">
      <c r="A6" s="88" t="s">
        <v>94</v>
      </c>
      <c r="B6" s="77"/>
      <c r="C6" s="83"/>
      <c r="D6" s="83"/>
      <c r="E6" s="83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112"/>
      <c r="T6" s="113"/>
      <c r="U6" s="42"/>
    </row>
    <row r="7" spans="1:24" s="11" customFormat="1" ht="16.5" customHeight="1">
      <c r="A7" s="5" t="s">
        <v>224</v>
      </c>
      <c r="B7" s="84">
        <v>42840</v>
      </c>
      <c r="C7" s="84"/>
      <c r="D7" s="84"/>
      <c r="E7" s="84"/>
      <c r="F7" s="82"/>
      <c r="G7" s="82"/>
      <c r="H7" s="82"/>
      <c r="I7" s="82"/>
      <c r="J7" s="82"/>
      <c r="K7" s="84"/>
      <c r="L7" s="82"/>
      <c r="M7" s="82"/>
      <c r="N7" s="82"/>
      <c r="O7" s="82"/>
      <c r="P7" s="82" t="s">
        <v>83</v>
      </c>
      <c r="Q7" s="82"/>
      <c r="R7" s="82"/>
      <c r="S7" s="114"/>
      <c r="T7" s="84">
        <v>42840</v>
      </c>
      <c r="U7" s="42"/>
    </row>
    <row r="8" spans="1:24" s="11" customFormat="1" ht="16.5" customHeight="1">
      <c r="A8" s="18" t="s">
        <v>225</v>
      </c>
      <c r="B8" s="98">
        <v>3510</v>
      </c>
      <c r="C8" s="98"/>
      <c r="D8" s="98"/>
      <c r="E8" s="98"/>
      <c r="F8" s="99"/>
      <c r="G8" s="99"/>
      <c r="H8" s="99"/>
      <c r="I8" s="99"/>
      <c r="J8" s="99"/>
      <c r="K8" s="98"/>
      <c r="L8" s="99"/>
      <c r="M8" s="99"/>
      <c r="N8" s="99"/>
      <c r="O8" s="99"/>
      <c r="P8" s="99"/>
      <c r="Q8" s="99" t="s">
        <v>83</v>
      </c>
      <c r="R8" s="99"/>
      <c r="S8" s="99"/>
      <c r="T8" s="97">
        <v>3510</v>
      </c>
      <c r="U8" s="42"/>
      <c r="V8" s="11" t="s">
        <v>83</v>
      </c>
      <c r="W8" s="11" t="s">
        <v>83</v>
      </c>
    </row>
    <row r="9" spans="1:24" s="11" customFormat="1" ht="16.5" customHeight="1">
      <c r="A9" s="18" t="s">
        <v>226</v>
      </c>
      <c r="B9" s="98">
        <v>3510</v>
      </c>
      <c r="C9" s="98"/>
      <c r="D9" s="98"/>
      <c r="E9" s="98"/>
      <c r="F9" s="99"/>
      <c r="G9" s="99"/>
      <c r="H9" s="99"/>
      <c r="I9" s="99"/>
      <c r="J9" s="99"/>
      <c r="K9" s="98"/>
      <c r="L9" s="99"/>
      <c r="M9" s="99" t="s">
        <v>83</v>
      </c>
      <c r="N9" s="99"/>
      <c r="O9" s="99"/>
      <c r="P9" s="99"/>
      <c r="Q9" s="99"/>
      <c r="R9" s="99"/>
      <c r="S9" s="99"/>
      <c r="T9" s="97">
        <v>3510</v>
      </c>
      <c r="U9" s="42"/>
      <c r="W9" s="11" t="s">
        <v>83</v>
      </c>
    </row>
    <row r="10" spans="1:24" s="11" customFormat="1" ht="16.5" customHeight="1">
      <c r="A10" s="18" t="s">
        <v>227</v>
      </c>
      <c r="B10" s="98">
        <v>7200</v>
      </c>
      <c r="C10" s="98"/>
      <c r="D10" s="98"/>
      <c r="E10" s="98"/>
      <c r="F10" s="99"/>
      <c r="G10" s="99"/>
      <c r="H10" s="99"/>
      <c r="I10" s="98"/>
      <c r="J10" s="99"/>
      <c r="K10" s="98"/>
      <c r="L10" s="99"/>
      <c r="M10" s="99"/>
      <c r="N10" s="99"/>
      <c r="O10" s="99"/>
      <c r="P10" s="99"/>
      <c r="Q10" s="99"/>
      <c r="R10" s="99" t="s">
        <v>83</v>
      </c>
      <c r="S10" s="99"/>
      <c r="T10" s="97">
        <v>7200</v>
      </c>
      <c r="U10" s="42"/>
      <c r="W10" s="11" t="s">
        <v>83</v>
      </c>
      <c r="X10" s="11" t="s">
        <v>83</v>
      </c>
    </row>
    <row r="11" spans="1:24" s="11" customFormat="1" ht="16.5" customHeight="1">
      <c r="A11" s="18" t="s">
        <v>228</v>
      </c>
      <c r="B11" s="89">
        <v>200400</v>
      </c>
      <c r="C11" s="90"/>
      <c r="D11" s="90"/>
      <c r="E11" s="90"/>
      <c r="F11" s="91"/>
      <c r="G11" s="91"/>
      <c r="H11" s="90"/>
      <c r="I11" s="90"/>
      <c r="J11" s="91"/>
      <c r="K11" s="90"/>
      <c r="L11" s="91"/>
      <c r="M11" s="91"/>
      <c r="N11" s="91"/>
      <c r="O11" s="91"/>
      <c r="P11" s="91"/>
      <c r="Q11" s="91"/>
      <c r="R11" s="91"/>
      <c r="S11" s="91"/>
      <c r="T11" s="285">
        <v>200400</v>
      </c>
      <c r="U11" s="42"/>
    </row>
    <row r="12" spans="1:24" s="11" customFormat="1" ht="16.5" customHeight="1">
      <c r="A12" s="60" t="s">
        <v>20</v>
      </c>
      <c r="B12" s="56">
        <v>257460</v>
      </c>
      <c r="C12" s="120"/>
      <c r="D12" s="120"/>
      <c r="E12" s="120"/>
      <c r="F12" s="120"/>
      <c r="G12" s="120"/>
      <c r="H12" s="120"/>
      <c r="I12" s="121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286">
        <v>257460</v>
      </c>
      <c r="U12" s="42"/>
    </row>
    <row r="13" spans="1:24" s="11" customFormat="1" ht="16.5" customHeight="1" thickBot="1">
      <c r="A13" s="62" t="s">
        <v>73</v>
      </c>
      <c r="B13" s="59">
        <v>3089520</v>
      </c>
      <c r="C13" s="78"/>
      <c r="D13" s="78"/>
      <c r="E13" s="78"/>
      <c r="F13" s="78"/>
      <c r="G13" s="78"/>
      <c r="H13" s="78"/>
      <c r="I13" s="10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287">
        <v>3089520</v>
      </c>
      <c r="U13" s="42"/>
      <c r="W13" s="11" t="s">
        <v>83</v>
      </c>
    </row>
    <row r="14" spans="1:24" s="11" customFormat="1" ht="18.75" customHeight="1" thickTop="1">
      <c r="A14" s="43" t="s">
        <v>96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4"/>
      <c r="V14" s="11" t="s">
        <v>83</v>
      </c>
      <c r="X14" s="11" t="s">
        <v>83</v>
      </c>
    </row>
    <row r="15" spans="1:24" s="45" customFormat="1" ht="18.75" customHeight="1">
      <c r="A15" s="85" t="s">
        <v>114</v>
      </c>
      <c r="B15" s="86">
        <v>119040</v>
      </c>
      <c r="C15" s="86">
        <v>31110</v>
      </c>
      <c r="D15" s="86"/>
      <c r="E15" s="86"/>
      <c r="F15" s="86"/>
      <c r="G15" s="86"/>
      <c r="H15" s="86"/>
      <c r="I15" s="86"/>
      <c r="J15" s="86"/>
      <c r="K15" s="86">
        <v>48950</v>
      </c>
      <c r="L15" s="86"/>
      <c r="M15" s="86"/>
      <c r="N15" s="85"/>
      <c r="O15" s="93"/>
      <c r="P15" s="93"/>
      <c r="Q15" s="87"/>
      <c r="R15" s="87"/>
      <c r="S15" s="87"/>
      <c r="T15" s="134">
        <v>199100</v>
      </c>
    </row>
    <row r="16" spans="1:24" s="45" customFormat="1" ht="18.75" customHeight="1">
      <c r="A16" s="103" t="s">
        <v>115</v>
      </c>
      <c r="B16" s="104">
        <v>25800</v>
      </c>
      <c r="C16" s="104">
        <v>3610</v>
      </c>
      <c r="D16" s="104"/>
      <c r="E16" s="104"/>
      <c r="F16" s="104"/>
      <c r="G16" s="104"/>
      <c r="H16" s="104"/>
      <c r="I16" s="104"/>
      <c r="J16" s="104"/>
      <c r="K16" s="104">
        <v>8335</v>
      </c>
      <c r="L16" s="104"/>
      <c r="M16" s="104"/>
      <c r="N16" s="103"/>
      <c r="O16" s="105"/>
      <c r="P16" s="105"/>
      <c r="Q16" s="106"/>
      <c r="R16" s="106"/>
      <c r="S16" s="106"/>
      <c r="T16" s="104">
        <v>37745</v>
      </c>
    </row>
    <row r="17" spans="1:25" s="45" customFormat="1" ht="18.75" customHeight="1">
      <c r="A17" s="103" t="s">
        <v>116</v>
      </c>
      <c r="B17" s="104">
        <v>5600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3"/>
      <c r="O17" s="105"/>
      <c r="P17" s="105"/>
      <c r="Q17" s="106"/>
      <c r="R17" s="106"/>
      <c r="S17" s="106"/>
      <c r="T17" s="104">
        <v>5600</v>
      </c>
      <c r="W17" s="45" t="s">
        <v>83</v>
      </c>
      <c r="Y17" s="45" t="s">
        <v>83</v>
      </c>
    </row>
    <row r="18" spans="1:25" s="34" customFormat="1">
      <c r="A18" s="26">
        <v>221100</v>
      </c>
      <c r="B18" s="32">
        <v>5600</v>
      </c>
      <c r="C18" s="24"/>
      <c r="D18" s="24"/>
      <c r="E18" s="24"/>
      <c r="F18" s="100"/>
      <c r="G18" s="100"/>
      <c r="H18" s="100"/>
      <c r="I18" s="24"/>
      <c r="J18" s="24"/>
      <c r="K18" s="102"/>
      <c r="L18" s="16"/>
      <c r="M18" s="101"/>
      <c r="N18" s="16"/>
      <c r="O18" s="100"/>
      <c r="P18" s="100"/>
      <c r="Q18" s="16"/>
      <c r="R18" s="16"/>
      <c r="S18" s="16"/>
      <c r="T18" s="382">
        <v>5600</v>
      </c>
      <c r="W18" s="34" t="s">
        <v>83</v>
      </c>
      <c r="X18" s="34" t="s">
        <v>83</v>
      </c>
    </row>
    <row r="19" spans="1:25" s="34" customFormat="1">
      <c r="A19" s="26">
        <v>220600</v>
      </c>
      <c r="B19" s="32">
        <v>64010</v>
      </c>
      <c r="C19" s="24">
        <v>15310</v>
      </c>
      <c r="D19" s="24"/>
      <c r="E19" s="24"/>
      <c r="F19" s="100"/>
      <c r="G19" s="100">
        <v>525</v>
      </c>
      <c r="H19" s="100"/>
      <c r="I19" s="24">
        <v>28150</v>
      </c>
      <c r="J19" s="24"/>
      <c r="K19" s="102">
        <v>6790</v>
      </c>
      <c r="L19" s="16"/>
      <c r="M19" s="101"/>
      <c r="N19" s="16"/>
      <c r="O19" s="100"/>
      <c r="P19" s="100" t="s">
        <v>83</v>
      </c>
      <c r="Q19" s="16"/>
      <c r="R19" s="16"/>
      <c r="S19" s="16"/>
      <c r="T19" s="305">
        <v>114785</v>
      </c>
    </row>
    <row r="20" spans="1:25" s="34" customFormat="1">
      <c r="A20" s="35">
        <v>220700</v>
      </c>
      <c r="B20" s="36">
        <v>35750</v>
      </c>
      <c r="C20" s="25">
        <v>3450</v>
      </c>
      <c r="D20" s="25"/>
      <c r="E20" s="25"/>
      <c r="F20" s="37"/>
      <c r="G20" s="37"/>
      <c r="H20" s="37"/>
      <c r="I20" s="25">
        <v>16850</v>
      </c>
      <c r="J20" s="25"/>
      <c r="K20" s="39">
        <v>2210</v>
      </c>
      <c r="L20" s="40"/>
      <c r="M20" s="38"/>
      <c r="N20" s="40"/>
      <c r="O20" s="37"/>
      <c r="P20" s="37"/>
      <c r="Q20" s="40"/>
      <c r="R20" s="40"/>
      <c r="S20" s="40"/>
      <c r="T20" s="125">
        <v>58260</v>
      </c>
    </row>
    <row r="21" spans="1:25" s="12" customFormat="1" ht="23.25">
      <c r="A21" s="65" t="s">
        <v>20</v>
      </c>
      <c r="B21" s="95">
        <v>255800</v>
      </c>
      <c r="C21" s="66">
        <v>53480</v>
      </c>
      <c r="D21" s="66"/>
      <c r="E21" s="66"/>
      <c r="F21" s="67"/>
      <c r="G21" s="67">
        <v>525</v>
      </c>
      <c r="H21" s="67"/>
      <c r="I21" s="69">
        <v>45000</v>
      </c>
      <c r="J21" s="68"/>
      <c r="K21" s="68">
        <v>66285</v>
      </c>
      <c r="L21" s="70"/>
      <c r="M21" s="92"/>
      <c r="N21" s="70"/>
      <c r="O21" s="81"/>
      <c r="P21" s="81"/>
      <c r="Q21" s="69"/>
      <c r="R21" s="70"/>
      <c r="S21" s="70"/>
      <c r="T21" s="126">
        <v>421090</v>
      </c>
    </row>
    <row r="22" spans="1:25" s="4" customFormat="1" ht="22.5" thickBot="1">
      <c r="A22" s="63" t="s">
        <v>73</v>
      </c>
      <c r="B22" s="71">
        <v>2773797.5</v>
      </c>
      <c r="C22" s="295">
        <v>578779.35</v>
      </c>
      <c r="D22" s="72"/>
      <c r="E22" s="72"/>
      <c r="F22" s="64"/>
      <c r="G22" s="64">
        <v>15099.19</v>
      </c>
      <c r="H22" s="64"/>
      <c r="I22" s="79">
        <v>531000</v>
      </c>
      <c r="J22" s="73"/>
      <c r="K22" s="71">
        <v>828271.61</v>
      </c>
      <c r="L22" s="58"/>
      <c r="M22" s="79"/>
      <c r="N22" s="58"/>
      <c r="O22" s="73"/>
      <c r="P22" s="73"/>
      <c r="Q22" s="64"/>
      <c r="R22" s="58"/>
      <c r="S22" s="58"/>
      <c r="T22" s="127">
        <v>4726947.6500000004</v>
      </c>
    </row>
    <row r="23" spans="1:25" s="2" customFormat="1" ht="22.5" thickTop="1">
      <c r="A23" s="27">
        <v>531000</v>
      </c>
      <c r="B23" s="41"/>
      <c r="C23" s="46"/>
      <c r="D23" s="46"/>
      <c r="E23" s="46"/>
      <c r="F23" s="47"/>
      <c r="G23" s="47"/>
      <c r="H23" s="47"/>
      <c r="I23" s="47"/>
      <c r="J23" s="47"/>
      <c r="K23" s="48"/>
      <c r="L23" s="29"/>
      <c r="M23" s="49"/>
      <c r="N23" s="29"/>
      <c r="O23" s="49"/>
      <c r="P23" s="49"/>
      <c r="Q23" s="47"/>
      <c r="R23" s="29"/>
      <c r="S23" s="29"/>
      <c r="T23" s="21"/>
    </row>
    <row r="24" spans="1:25" s="2" customFormat="1">
      <c r="A24" s="28">
        <v>310100</v>
      </c>
      <c r="B24" s="115"/>
      <c r="C24" s="51"/>
      <c r="D24" s="51"/>
      <c r="E24" s="51"/>
      <c r="F24" s="33"/>
      <c r="G24" s="33"/>
      <c r="H24" s="33"/>
      <c r="I24" s="33"/>
      <c r="J24" s="33"/>
      <c r="K24" s="52"/>
      <c r="L24" s="30"/>
      <c r="M24" s="53"/>
      <c r="N24" s="30"/>
      <c r="O24" s="53"/>
      <c r="P24" s="53"/>
      <c r="Q24" s="33"/>
      <c r="R24" s="30"/>
      <c r="S24" s="30"/>
      <c r="T24" s="19"/>
    </row>
    <row r="25" spans="1:25" s="2" customFormat="1">
      <c r="A25" s="28">
        <v>310200</v>
      </c>
      <c r="B25" s="115">
        <v>12660</v>
      </c>
      <c r="C25" s="51"/>
      <c r="D25" s="51"/>
      <c r="E25" s="51"/>
      <c r="F25" s="33"/>
      <c r="G25" s="33"/>
      <c r="H25" s="33"/>
      <c r="I25" s="33"/>
      <c r="J25" s="33"/>
      <c r="K25" s="52">
        <v>42900</v>
      </c>
      <c r="L25" s="30"/>
      <c r="M25" s="53"/>
      <c r="N25" s="30"/>
      <c r="O25" s="53"/>
      <c r="P25" s="53"/>
      <c r="Q25" s="33"/>
      <c r="R25" s="30"/>
      <c r="S25" s="30"/>
      <c r="T25" s="117">
        <v>55560</v>
      </c>
    </row>
    <row r="26" spans="1:25" s="2" customFormat="1">
      <c r="A26" s="28">
        <v>310600</v>
      </c>
      <c r="B26" s="115">
        <v>14657.25</v>
      </c>
      <c r="C26" s="51"/>
      <c r="D26" s="51"/>
      <c r="E26" s="51"/>
      <c r="F26" s="33"/>
      <c r="G26" s="33"/>
      <c r="H26" s="33"/>
      <c r="I26" s="33"/>
      <c r="J26" s="33"/>
      <c r="K26" s="52">
        <v>6400</v>
      </c>
      <c r="L26" s="30"/>
      <c r="M26" s="53"/>
      <c r="N26" s="30"/>
      <c r="O26" s="53"/>
      <c r="P26" s="53"/>
      <c r="Q26" s="33"/>
      <c r="R26" s="30"/>
      <c r="S26" s="30"/>
      <c r="T26" s="117">
        <v>21057.25</v>
      </c>
    </row>
    <row r="27" spans="1:25" s="2" customFormat="1">
      <c r="A27" s="148">
        <v>310400</v>
      </c>
      <c r="B27" s="41">
        <v>12750</v>
      </c>
      <c r="C27" s="46"/>
      <c r="D27" s="46"/>
      <c r="E27" s="46"/>
      <c r="F27" s="47"/>
      <c r="G27" s="47"/>
      <c r="H27" s="47"/>
      <c r="I27" s="47"/>
      <c r="J27" s="47"/>
      <c r="K27" s="48">
        <v>6400</v>
      </c>
      <c r="L27" s="29"/>
      <c r="M27" s="49"/>
      <c r="N27" s="29"/>
      <c r="O27" s="49"/>
      <c r="P27" s="49"/>
      <c r="Q27" s="47"/>
      <c r="R27" s="29"/>
      <c r="S27" s="29"/>
      <c r="T27" s="144">
        <v>19150</v>
      </c>
    </row>
    <row r="28" spans="1:25" s="2" customFormat="1" ht="23.25">
      <c r="A28" s="28">
        <v>310700</v>
      </c>
      <c r="B28" s="31">
        <v>1702</v>
      </c>
      <c r="C28" s="51"/>
      <c r="D28" s="51"/>
      <c r="E28" s="51"/>
      <c r="F28" s="33"/>
      <c r="G28" s="33"/>
      <c r="H28" s="33"/>
      <c r="I28" s="33"/>
      <c r="J28" s="33"/>
      <c r="K28" s="52"/>
      <c r="L28" s="30"/>
      <c r="M28" s="53"/>
      <c r="N28" s="30"/>
      <c r="O28" s="53"/>
      <c r="P28" s="53"/>
      <c r="Q28" s="33"/>
      <c r="R28" s="30"/>
      <c r="S28" s="30"/>
      <c r="T28" s="115">
        <v>1702</v>
      </c>
    </row>
    <row r="29" spans="1:25" s="2" customFormat="1" ht="23.25">
      <c r="A29" s="74" t="s">
        <v>20</v>
      </c>
      <c r="B29" s="96">
        <v>41769.25</v>
      </c>
      <c r="C29" s="75" t="s">
        <v>5</v>
      </c>
      <c r="D29" s="75"/>
      <c r="E29" s="75"/>
      <c r="F29" s="55"/>
      <c r="G29" s="61"/>
      <c r="H29" s="128"/>
      <c r="I29" s="55" t="s">
        <v>5</v>
      </c>
      <c r="J29" s="61"/>
      <c r="K29" s="133">
        <v>55700</v>
      </c>
      <c r="L29" s="54"/>
      <c r="M29" s="76"/>
      <c r="N29" s="54"/>
      <c r="O29" s="76"/>
      <c r="P29" s="76"/>
      <c r="Q29" s="61"/>
      <c r="R29" s="54"/>
      <c r="S29" s="54"/>
      <c r="T29" s="129">
        <v>97469.25</v>
      </c>
    </row>
    <row r="30" spans="1:25" s="2" customFormat="1" ht="24" thickBot="1">
      <c r="A30" s="63" t="s">
        <v>73</v>
      </c>
      <c r="B30" s="50">
        <v>344901.25</v>
      </c>
      <c r="C30" s="72">
        <v>4736</v>
      </c>
      <c r="D30" s="72"/>
      <c r="E30" s="72"/>
      <c r="F30" s="64"/>
      <c r="G30" s="64"/>
      <c r="H30" s="79"/>
      <c r="I30" s="64">
        <v>9660</v>
      </c>
      <c r="J30" s="64"/>
      <c r="K30" s="71">
        <v>160763</v>
      </c>
      <c r="L30" s="58"/>
      <c r="M30" s="73"/>
      <c r="N30" s="58"/>
      <c r="O30" s="73"/>
      <c r="P30" s="73"/>
      <c r="Q30" s="64"/>
      <c r="R30" s="58"/>
      <c r="S30" s="58"/>
      <c r="T30" s="127">
        <v>520060.25</v>
      </c>
    </row>
    <row r="31" spans="1:25" s="2" customFormat="1" ht="24" thickTop="1">
      <c r="A31" s="373"/>
      <c r="B31" s="374"/>
      <c r="C31" s="375"/>
      <c r="D31" s="375"/>
      <c r="E31" s="375"/>
      <c r="F31" s="376"/>
      <c r="G31" s="376"/>
      <c r="H31" s="377"/>
      <c r="I31" s="376"/>
      <c r="J31" s="376"/>
      <c r="K31" s="378"/>
      <c r="L31" s="379"/>
      <c r="M31" s="380"/>
      <c r="N31" s="379"/>
      <c r="O31" s="380"/>
      <c r="P31" s="380"/>
      <c r="Q31" s="376"/>
      <c r="R31" s="379"/>
      <c r="S31" s="379"/>
      <c r="T31" s="381"/>
    </row>
    <row r="32" spans="1:25" s="2" customFormat="1" ht="23.25">
      <c r="A32" s="373"/>
      <c r="B32" s="374"/>
      <c r="C32" s="375"/>
      <c r="D32" s="375"/>
      <c r="E32" s="375"/>
      <c r="F32" s="376"/>
      <c r="G32" s="376"/>
      <c r="H32" s="377"/>
      <c r="I32" s="376"/>
      <c r="J32" s="376"/>
      <c r="K32" s="378"/>
      <c r="L32" s="379"/>
      <c r="M32" s="380"/>
      <c r="N32" s="379"/>
      <c r="O32" s="380"/>
      <c r="P32" s="380"/>
      <c r="Q32" s="376"/>
      <c r="R32" s="379"/>
      <c r="S32" s="379"/>
      <c r="T32" s="381"/>
    </row>
    <row r="33" spans="1:20" s="2" customFormat="1" ht="23.25">
      <c r="A33" s="373"/>
      <c r="B33" s="374"/>
      <c r="C33" s="375"/>
      <c r="D33" s="375"/>
      <c r="E33" s="375"/>
      <c r="F33" s="376"/>
      <c r="G33" s="376"/>
      <c r="H33" s="377"/>
      <c r="I33" s="376"/>
      <c r="J33" s="376"/>
      <c r="K33" s="378"/>
      <c r="L33" s="379"/>
      <c r="M33" s="380"/>
      <c r="N33" s="379"/>
      <c r="O33" s="380"/>
      <c r="P33" s="380"/>
      <c r="Q33" s="376"/>
      <c r="R33" s="379"/>
      <c r="S33" s="379"/>
      <c r="T33" s="381"/>
    </row>
    <row r="34" spans="1:20" s="2" customFormat="1" ht="23.25">
      <c r="A34" s="373"/>
      <c r="B34" s="374"/>
      <c r="C34" s="375"/>
      <c r="D34" s="375"/>
      <c r="E34" s="375"/>
      <c r="F34" s="376"/>
      <c r="G34" s="376"/>
      <c r="H34" s="377"/>
      <c r="I34" s="376"/>
      <c r="J34" s="376"/>
      <c r="K34" s="378"/>
      <c r="L34" s="379"/>
      <c r="M34" s="380"/>
      <c r="N34" s="379"/>
      <c r="O34" s="380"/>
      <c r="P34" s="380"/>
      <c r="Q34" s="376"/>
      <c r="R34" s="379"/>
      <c r="S34" s="379"/>
      <c r="T34" s="381"/>
    </row>
    <row r="35" spans="1:20" s="2" customFormat="1" ht="23.25">
      <c r="A35" s="373"/>
      <c r="B35" s="374"/>
      <c r="C35" s="375"/>
      <c r="D35" s="375"/>
      <c r="E35" s="375"/>
      <c r="F35" s="376"/>
      <c r="G35" s="376"/>
      <c r="H35" s="377"/>
      <c r="I35" s="376"/>
      <c r="J35" s="376"/>
      <c r="K35" s="378"/>
      <c r="L35" s="379"/>
      <c r="M35" s="380"/>
      <c r="N35" s="379"/>
      <c r="O35" s="380"/>
      <c r="P35" s="380"/>
      <c r="Q35" s="376"/>
      <c r="R35" s="379"/>
      <c r="S35" s="379"/>
      <c r="T35" s="381"/>
    </row>
    <row r="36" spans="1:20" s="2" customFormat="1" ht="23.25">
      <c r="A36" s="373"/>
      <c r="B36" s="374"/>
      <c r="C36" s="375"/>
      <c r="D36" s="375"/>
      <c r="E36" s="375"/>
      <c r="F36" s="376"/>
      <c r="G36" s="376"/>
      <c r="H36" s="377"/>
      <c r="I36" s="376"/>
      <c r="J36" s="376"/>
      <c r="K36" s="378"/>
      <c r="L36" s="379"/>
      <c r="M36" s="380"/>
      <c r="N36" s="379"/>
      <c r="O36" s="380"/>
      <c r="P36" s="380"/>
      <c r="Q36" s="376"/>
      <c r="R36" s="379"/>
      <c r="S36" s="379"/>
      <c r="T36" s="381"/>
    </row>
    <row r="37" spans="1:20" s="2" customFormat="1">
      <c r="A37" s="429" t="s">
        <v>196</v>
      </c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</row>
    <row r="38" spans="1:20" s="2" customFormat="1" ht="22.5" customHeight="1">
      <c r="A38" s="7" t="s">
        <v>37</v>
      </c>
      <c r="B38" s="423" t="s">
        <v>38</v>
      </c>
      <c r="C38" s="424"/>
      <c r="D38" s="423" t="s">
        <v>70</v>
      </c>
      <c r="E38" s="424"/>
      <c r="F38" s="423" t="s">
        <v>58</v>
      </c>
      <c r="G38" s="425"/>
      <c r="H38" s="424"/>
      <c r="I38" s="423" t="s">
        <v>40</v>
      </c>
      <c r="J38" s="424"/>
      <c r="K38" s="423" t="s">
        <v>41</v>
      </c>
      <c r="L38" s="425"/>
      <c r="M38" s="424"/>
      <c r="N38" s="300" t="s">
        <v>39</v>
      </c>
      <c r="O38" s="423" t="s">
        <v>204</v>
      </c>
      <c r="P38" s="424"/>
      <c r="Q38" s="17" t="s">
        <v>42</v>
      </c>
      <c r="R38" s="118" t="s">
        <v>201</v>
      </c>
      <c r="S38" s="17" t="s">
        <v>43</v>
      </c>
      <c r="T38" s="427" t="s">
        <v>44</v>
      </c>
    </row>
    <row r="39" spans="1:20" s="2" customFormat="1" ht="22.5" thickBot="1">
      <c r="A39" s="8" t="s">
        <v>45</v>
      </c>
      <c r="B39" s="17" t="s">
        <v>46</v>
      </c>
      <c r="C39" s="17" t="s">
        <v>61</v>
      </c>
      <c r="D39" s="17" t="s">
        <v>172</v>
      </c>
      <c r="E39" s="17" t="s">
        <v>200</v>
      </c>
      <c r="F39" s="17" t="s">
        <v>239</v>
      </c>
      <c r="G39" s="17" t="s">
        <v>59</v>
      </c>
      <c r="H39" s="17" t="s">
        <v>218</v>
      </c>
      <c r="I39" s="17" t="s">
        <v>47</v>
      </c>
      <c r="J39" s="17" t="s">
        <v>121</v>
      </c>
      <c r="K39" s="17" t="s">
        <v>48</v>
      </c>
      <c r="L39" s="17" t="s">
        <v>49</v>
      </c>
      <c r="M39" s="17" t="s">
        <v>85</v>
      </c>
      <c r="N39" s="17" t="s">
        <v>258</v>
      </c>
      <c r="O39" s="17" t="s">
        <v>242</v>
      </c>
      <c r="P39" s="17" t="s">
        <v>207</v>
      </c>
      <c r="Q39" s="17" t="s">
        <v>205</v>
      </c>
      <c r="R39" s="17" t="s">
        <v>202</v>
      </c>
      <c r="S39" s="17" t="s">
        <v>51</v>
      </c>
      <c r="T39" s="428"/>
    </row>
    <row r="40" spans="1:20" s="2" customFormat="1" ht="22.5" thickTop="1">
      <c r="A40" s="13">
        <v>532000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3"/>
      <c r="M40" s="22"/>
      <c r="N40" s="22"/>
      <c r="O40" s="22"/>
      <c r="P40" s="22"/>
      <c r="Q40" s="22"/>
      <c r="R40" s="22"/>
      <c r="S40" s="22"/>
      <c r="T40" s="22"/>
    </row>
    <row r="41" spans="1:20" s="2" customFormat="1">
      <c r="A41" s="5" t="s">
        <v>197</v>
      </c>
      <c r="B41" s="19">
        <v>15710</v>
      </c>
      <c r="C41" s="19">
        <v>7400</v>
      </c>
      <c r="D41" s="19"/>
      <c r="E41" s="19"/>
      <c r="F41" s="19"/>
      <c r="G41" s="19">
        <v>4880</v>
      </c>
      <c r="H41" s="19"/>
      <c r="I41" s="19">
        <v>41400</v>
      </c>
      <c r="J41" s="19"/>
      <c r="K41" s="32"/>
      <c r="L41" s="20"/>
      <c r="M41" s="19"/>
      <c r="N41" s="19"/>
      <c r="O41" s="19"/>
      <c r="P41" s="19"/>
      <c r="Q41" s="19"/>
      <c r="R41" s="19"/>
      <c r="S41" s="19"/>
      <c r="T41" s="117">
        <v>69390</v>
      </c>
    </row>
    <row r="42" spans="1:20" s="2" customFormat="1">
      <c r="A42" s="5" t="s">
        <v>247</v>
      </c>
      <c r="B42" s="19">
        <v>73150</v>
      </c>
      <c r="C42" s="19"/>
      <c r="D42" s="109">
        <v>158950</v>
      </c>
      <c r="E42" s="19"/>
      <c r="F42" s="19"/>
      <c r="G42" s="19"/>
      <c r="H42" s="19"/>
      <c r="I42" s="19"/>
      <c r="J42" s="19"/>
      <c r="K42" s="32"/>
      <c r="L42" s="20"/>
      <c r="M42" s="19"/>
      <c r="N42" s="19"/>
      <c r="O42" s="19"/>
      <c r="P42" s="109"/>
      <c r="Q42" s="19"/>
      <c r="R42" s="19"/>
      <c r="S42" s="19"/>
      <c r="T42" s="109">
        <v>232100</v>
      </c>
    </row>
    <row r="43" spans="1:20" ht="23.25">
      <c r="A43" s="5" t="s">
        <v>234</v>
      </c>
      <c r="B43" s="19">
        <v>63968.5</v>
      </c>
      <c r="C43" s="19">
        <v>6268</v>
      </c>
      <c r="D43" s="19"/>
      <c r="E43" s="19"/>
      <c r="F43" s="19"/>
      <c r="G43" s="19"/>
      <c r="H43" s="19"/>
      <c r="I43" s="19"/>
      <c r="J43" s="358">
        <v>1532</v>
      </c>
      <c r="K43" s="19"/>
      <c r="L43" s="20"/>
      <c r="M43" s="109">
        <v>4200</v>
      </c>
      <c r="N43" s="383">
        <v>19500</v>
      </c>
      <c r="O43" s="19"/>
      <c r="P43" s="109"/>
      <c r="Q43" s="19"/>
      <c r="R43" s="117"/>
      <c r="S43" s="19"/>
      <c r="T43" s="117">
        <v>95468.5</v>
      </c>
    </row>
    <row r="44" spans="1:20" ht="23.25">
      <c r="A44" s="18" t="s">
        <v>261</v>
      </c>
      <c r="B44" s="21">
        <v>3401.39</v>
      </c>
      <c r="C44" s="21">
        <v>450</v>
      </c>
      <c r="D44" s="21"/>
      <c r="E44" s="21"/>
      <c r="F44" s="21"/>
      <c r="G44" s="21"/>
      <c r="H44" s="21"/>
      <c r="I44" s="21">
        <v>5148.84</v>
      </c>
      <c r="J44" s="367"/>
      <c r="K44" s="21"/>
      <c r="L44" s="365"/>
      <c r="M44" s="366"/>
      <c r="N44" s="366"/>
      <c r="O44" s="21"/>
      <c r="P44" s="366"/>
      <c r="Q44" s="21"/>
      <c r="R44" s="21"/>
      <c r="S44" s="21"/>
      <c r="T44" s="144">
        <v>9000.23</v>
      </c>
    </row>
    <row r="45" spans="1:20" ht="23.25">
      <c r="A45" s="54" t="s">
        <v>20</v>
      </c>
      <c r="B45" s="55">
        <v>156229.89000000001</v>
      </c>
      <c r="C45" s="55">
        <v>14118</v>
      </c>
      <c r="D45" s="131">
        <v>158950</v>
      </c>
      <c r="E45" s="55" t="s">
        <v>5</v>
      </c>
      <c r="F45" s="116"/>
      <c r="G45" s="146">
        <v>4880</v>
      </c>
      <c r="H45" s="55"/>
      <c r="I45" s="55">
        <v>46548.84</v>
      </c>
      <c r="J45" s="359">
        <v>1532</v>
      </c>
      <c r="K45" s="55" t="s">
        <v>5</v>
      </c>
      <c r="L45" s="56"/>
      <c r="M45" s="110">
        <v>4200</v>
      </c>
      <c r="N45" s="130">
        <v>19500</v>
      </c>
      <c r="O45" s="131" t="s">
        <v>5</v>
      </c>
      <c r="P45" s="110" t="s">
        <v>5</v>
      </c>
      <c r="Q45" s="55"/>
      <c r="R45" s="368" t="s">
        <v>5</v>
      </c>
      <c r="S45" s="55"/>
      <c r="T45" s="131">
        <v>405958.73</v>
      </c>
    </row>
    <row r="46" spans="1:20" ht="24" thickBot="1">
      <c r="A46" s="58" t="s">
        <v>73</v>
      </c>
      <c r="B46" s="57">
        <v>1082125.68</v>
      </c>
      <c r="C46" s="57">
        <v>79001</v>
      </c>
      <c r="D46" s="107">
        <v>345392</v>
      </c>
      <c r="E46" s="135">
        <v>16800</v>
      </c>
      <c r="F46" s="107"/>
      <c r="G46" s="107">
        <v>645252</v>
      </c>
      <c r="H46" s="107"/>
      <c r="I46" s="107">
        <v>190814.32</v>
      </c>
      <c r="J46" s="111">
        <v>127493</v>
      </c>
      <c r="K46" s="94">
        <v>66686</v>
      </c>
      <c r="L46" s="59"/>
      <c r="M46" s="111">
        <v>29385</v>
      </c>
      <c r="N46" s="122">
        <v>23100</v>
      </c>
      <c r="O46" s="107">
        <v>161785</v>
      </c>
      <c r="P46" s="107">
        <v>266838</v>
      </c>
      <c r="Q46" s="57"/>
      <c r="R46" s="368">
        <v>12000</v>
      </c>
      <c r="S46" s="57"/>
      <c r="T46" s="363">
        <v>3046672</v>
      </c>
    </row>
    <row r="47" spans="1:20" ht="24" thickTop="1">
      <c r="A47" s="149" t="s">
        <v>102</v>
      </c>
      <c r="B47" s="136"/>
      <c r="C47" s="136"/>
      <c r="D47" s="136"/>
      <c r="E47" s="136"/>
      <c r="F47" s="136"/>
      <c r="G47" s="136"/>
      <c r="H47" s="137"/>
      <c r="I47" s="138"/>
      <c r="J47" s="139"/>
      <c r="K47" s="140"/>
      <c r="L47" s="141"/>
      <c r="M47" s="142"/>
      <c r="N47" s="137"/>
      <c r="O47" s="137"/>
      <c r="P47" s="137"/>
      <c r="Q47" s="136"/>
      <c r="R47" s="143"/>
      <c r="S47" s="136"/>
      <c r="T47" s="144"/>
    </row>
    <row r="48" spans="1:20" ht="23.25">
      <c r="A48" s="386" t="s">
        <v>282</v>
      </c>
      <c r="B48" s="93">
        <v>28777.8</v>
      </c>
      <c r="C48" s="93">
        <v>3610</v>
      </c>
      <c r="D48" s="387"/>
      <c r="E48" s="387"/>
      <c r="F48" s="387"/>
      <c r="G48" s="387"/>
      <c r="H48" s="388"/>
      <c r="I48" s="389"/>
      <c r="J48" s="390"/>
      <c r="K48" s="397">
        <v>5012</v>
      </c>
      <c r="L48" s="391"/>
      <c r="M48" s="392"/>
      <c r="N48" s="388"/>
      <c r="O48" s="388"/>
      <c r="P48" s="388"/>
      <c r="Q48" s="387"/>
      <c r="R48" s="393"/>
      <c r="S48" s="387"/>
      <c r="T48" s="117">
        <v>37399.800000000003</v>
      </c>
    </row>
    <row r="49" spans="1:24" ht="23.25">
      <c r="A49" s="386" t="s">
        <v>283</v>
      </c>
      <c r="B49" s="93">
        <v>2160</v>
      </c>
      <c r="C49" s="93">
        <v>17113</v>
      </c>
      <c r="D49" s="387"/>
      <c r="E49" s="387"/>
      <c r="F49" s="387"/>
      <c r="G49" s="387"/>
      <c r="H49" s="388"/>
      <c r="I49" s="389"/>
      <c r="J49" s="390"/>
      <c r="K49" s="397"/>
      <c r="L49" s="391"/>
      <c r="M49" s="392"/>
      <c r="N49" s="388"/>
      <c r="O49" s="388"/>
      <c r="P49" s="388"/>
      <c r="Q49" s="387"/>
      <c r="R49" s="393"/>
      <c r="S49" s="387"/>
      <c r="T49" s="117">
        <v>19273</v>
      </c>
    </row>
    <row r="50" spans="1:24" ht="23.25">
      <c r="A50" s="386" t="s">
        <v>236</v>
      </c>
      <c r="B50" s="93">
        <v>62620</v>
      </c>
      <c r="C50" s="93">
        <v>948</v>
      </c>
      <c r="D50" s="387"/>
      <c r="E50" s="387"/>
      <c r="F50" s="387"/>
      <c r="G50" s="387"/>
      <c r="H50" s="388"/>
      <c r="I50" s="396">
        <v>20000</v>
      </c>
      <c r="J50" s="390"/>
      <c r="K50" s="397">
        <v>1818</v>
      </c>
      <c r="L50" s="391"/>
      <c r="M50" s="392"/>
      <c r="N50" s="388"/>
      <c r="O50" s="388"/>
      <c r="P50" s="388"/>
      <c r="Q50" s="387"/>
      <c r="R50" s="393"/>
      <c r="S50" s="387"/>
      <c r="T50" s="117">
        <v>85386</v>
      </c>
    </row>
    <row r="51" spans="1:24" ht="23.25">
      <c r="A51" s="386" t="s">
        <v>284</v>
      </c>
      <c r="B51" s="93">
        <v>13230</v>
      </c>
      <c r="C51" s="387"/>
      <c r="D51" s="387"/>
      <c r="E51" s="387"/>
      <c r="F51" s="387"/>
      <c r="G51" s="387"/>
      <c r="H51" s="388"/>
      <c r="I51" s="389"/>
      <c r="J51" s="390"/>
      <c r="K51" s="397">
        <v>24980</v>
      </c>
      <c r="L51" s="391"/>
      <c r="M51" s="392"/>
      <c r="N51" s="388"/>
      <c r="O51" s="388"/>
      <c r="P51" s="388"/>
      <c r="Q51" s="387"/>
      <c r="R51" s="393"/>
      <c r="S51" s="387"/>
      <c r="T51" s="117">
        <v>38210</v>
      </c>
    </row>
    <row r="52" spans="1:24" ht="23.25">
      <c r="A52" s="384" t="s">
        <v>282</v>
      </c>
      <c r="B52" s="394"/>
      <c r="C52" s="136"/>
      <c r="D52" s="136"/>
      <c r="E52" s="136"/>
      <c r="F52" s="136"/>
      <c r="G52" s="136"/>
      <c r="H52" s="137"/>
      <c r="I52" s="138"/>
      <c r="J52" s="139"/>
      <c r="K52" s="398">
        <v>4713</v>
      </c>
      <c r="L52" s="141"/>
      <c r="M52" s="142"/>
      <c r="N52" s="137"/>
      <c r="O52" s="137"/>
      <c r="P52" s="137"/>
      <c r="Q52" s="136"/>
      <c r="R52" s="143"/>
      <c r="S52" s="136"/>
      <c r="T52" s="144">
        <v>4713</v>
      </c>
    </row>
    <row r="53" spans="1:24" ht="23.25">
      <c r="A53" s="385" t="s">
        <v>285</v>
      </c>
      <c r="B53" s="105"/>
      <c r="C53" s="306"/>
      <c r="D53" s="105"/>
      <c r="E53" s="105"/>
      <c r="F53" s="288"/>
      <c r="G53" s="395">
        <v>816260</v>
      </c>
      <c r="H53" s="289"/>
      <c r="I53" s="294"/>
      <c r="J53" s="290"/>
      <c r="K53" s="306"/>
      <c r="L53" s="291"/>
      <c r="M53" s="292"/>
      <c r="N53" s="289"/>
      <c r="O53" s="289"/>
      <c r="P53" s="289"/>
      <c r="Q53" s="288"/>
      <c r="R53" s="293"/>
      <c r="S53" s="288"/>
      <c r="T53" s="302">
        <v>816260</v>
      </c>
    </row>
    <row r="54" spans="1:24" ht="23.25">
      <c r="A54" s="145" t="s">
        <v>20</v>
      </c>
      <c r="B54" s="55">
        <v>106787.8</v>
      </c>
      <c r="C54" s="55">
        <v>21671</v>
      </c>
      <c r="D54" s="55"/>
      <c r="E54" s="55"/>
      <c r="F54" s="55"/>
      <c r="G54" s="131">
        <v>816260</v>
      </c>
      <c r="H54" s="131"/>
      <c r="I54" s="368">
        <v>20000</v>
      </c>
      <c r="J54" s="110"/>
      <c r="K54" s="146">
        <v>36523</v>
      </c>
      <c r="L54" s="56"/>
      <c r="M54" s="130"/>
      <c r="N54" s="131"/>
      <c r="O54" s="131"/>
      <c r="P54" s="131"/>
      <c r="Q54" s="55"/>
      <c r="R54" s="147"/>
      <c r="S54" s="55"/>
      <c r="T54" s="130">
        <v>1001241.8</v>
      </c>
    </row>
    <row r="55" spans="1:24" ht="24" thickBot="1">
      <c r="A55" s="58" t="s">
        <v>73</v>
      </c>
      <c r="B55" s="57">
        <v>324338.8</v>
      </c>
      <c r="C55" s="57">
        <v>41589</v>
      </c>
      <c r="D55" s="57"/>
      <c r="E55" s="57"/>
      <c r="F55" s="57"/>
      <c r="G55" s="107">
        <v>1636890</v>
      </c>
      <c r="H55" s="107"/>
      <c r="I55" s="107">
        <v>125980</v>
      </c>
      <c r="J55" s="111"/>
      <c r="K55" s="94">
        <v>95120</v>
      </c>
      <c r="L55" s="59"/>
      <c r="M55" s="122"/>
      <c r="N55" s="107"/>
      <c r="O55" s="107"/>
      <c r="P55" s="107"/>
      <c r="Q55" s="57"/>
      <c r="R55" s="119"/>
      <c r="S55" s="57"/>
      <c r="T55" s="122">
        <v>2223917.7999999998</v>
      </c>
    </row>
    <row r="56" spans="1:24" ht="22.5" thickTop="1">
      <c r="A56" s="43" t="s">
        <v>98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44"/>
      <c r="W56" s="1" t="s">
        <v>83</v>
      </c>
    </row>
    <row r="57" spans="1:24" ht="23.25">
      <c r="A57" s="103" t="s">
        <v>286</v>
      </c>
      <c r="B57" s="360">
        <v>7921.21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 t="s">
        <v>83</v>
      </c>
      <c r="P57" s="97"/>
      <c r="Q57" s="97"/>
      <c r="R57" s="97"/>
      <c r="S57" s="97"/>
      <c r="T57" s="360">
        <v>7921.21</v>
      </c>
    </row>
    <row r="58" spans="1:24" ht="23.25">
      <c r="A58" s="103" t="s">
        <v>235</v>
      </c>
      <c r="B58" s="360">
        <v>3028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360">
        <v>3028</v>
      </c>
    </row>
    <row r="59" spans="1:24" ht="23.25">
      <c r="A59" s="103" t="s">
        <v>259</v>
      </c>
      <c r="B59" s="306">
        <v>4308.3599999999997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306">
        <v>4308.3599999999997</v>
      </c>
    </row>
    <row r="60" spans="1:24" ht="23.25">
      <c r="A60" s="132" t="s">
        <v>220</v>
      </c>
      <c r="B60" s="361">
        <v>22413.88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364">
        <v>22413.88</v>
      </c>
    </row>
    <row r="61" spans="1:24" ht="23.25">
      <c r="A61" s="123" t="s">
        <v>20</v>
      </c>
      <c r="B61" s="362">
        <v>37671.449999999997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 t="s">
        <v>83</v>
      </c>
      <c r="P61" s="124"/>
      <c r="Q61" s="124"/>
      <c r="R61" s="124"/>
      <c r="S61" s="124"/>
      <c r="T61" s="77">
        <v>37671.449999999997</v>
      </c>
    </row>
    <row r="62" spans="1:24" ht="24" thickBot="1">
      <c r="A62" s="63" t="s">
        <v>73</v>
      </c>
      <c r="B62" s="50">
        <v>280242.25</v>
      </c>
      <c r="C62" s="72"/>
      <c r="D62" s="72"/>
      <c r="E62" s="72"/>
      <c r="F62" s="64"/>
      <c r="G62" s="64"/>
      <c r="H62" s="64"/>
      <c r="I62" s="79"/>
      <c r="J62" s="73"/>
      <c r="K62" s="80"/>
      <c r="L62" s="58"/>
      <c r="M62" s="79"/>
      <c r="N62" s="58"/>
      <c r="O62" s="73"/>
      <c r="P62" s="73"/>
      <c r="Q62" s="64"/>
      <c r="R62" s="58"/>
      <c r="S62" s="58"/>
      <c r="T62" s="80">
        <v>280242.25</v>
      </c>
      <c r="V62" s="1" t="s">
        <v>83</v>
      </c>
      <c r="W62" s="1" t="s">
        <v>83</v>
      </c>
      <c r="X62" s="1" t="s">
        <v>83</v>
      </c>
    </row>
    <row r="63" spans="1:24" ht="22.5" thickTop="1"/>
    <row r="69" spans="1:20">
      <c r="A69" s="429" t="s">
        <v>287</v>
      </c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429"/>
      <c r="M69" s="429"/>
      <c r="N69" s="429"/>
      <c r="O69" s="429"/>
      <c r="P69" s="429"/>
      <c r="Q69" s="429"/>
      <c r="R69" s="429"/>
      <c r="S69" s="429"/>
      <c r="T69" s="429"/>
    </row>
    <row r="70" spans="1:20">
      <c r="A70" s="7" t="s">
        <v>37</v>
      </c>
      <c r="B70" s="423" t="s">
        <v>38</v>
      </c>
      <c r="C70" s="424"/>
      <c r="D70" s="423" t="s">
        <v>70</v>
      </c>
      <c r="E70" s="424"/>
      <c r="F70" s="423" t="s">
        <v>58</v>
      </c>
      <c r="G70" s="425"/>
      <c r="H70" s="424"/>
      <c r="I70" s="423" t="s">
        <v>40</v>
      </c>
      <c r="J70" s="424"/>
      <c r="K70" s="423" t="s">
        <v>41</v>
      </c>
      <c r="L70" s="425"/>
      <c r="M70" s="424"/>
      <c r="N70" s="369" t="s">
        <v>39</v>
      </c>
      <c r="O70" s="423" t="s">
        <v>204</v>
      </c>
      <c r="P70" s="424"/>
      <c r="Q70" s="17" t="s">
        <v>42</v>
      </c>
      <c r="R70" s="118" t="s">
        <v>201</v>
      </c>
      <c r="S70" s="17" t="s">
        <v>43</v>
      </c>
      <c r="T70" s="427" t="s">
        <v>44</v>
      </c>
    </row>
    <row r="71" spans="1:20" ht="22.5" thickBot="1">
      <c r="A71" s="8" t="s">
        <v>45</v>
      </c>
      <c r="B71" s="17" t="s">
        <v>46</v>
      </c>
      <c r="C71" s="17" t="s">
        <v>61</v>
      </c>
      <c r="D71" s="17" t="s">
        <v>172</v>
      </c>
      <c r="E71" s="17" t="s">
        <v>200</v>
      </c>
      <c r="F71" s="17" t="s">
        <v>239</v>
      </c>
      <c r="G71" s="17" t="s">
        <v>59</v>
      </c>
      <c r="H71" s="17" t="s">
        <v>218</v>
      </c>
      <c r="I71" s="17" t="s">
        <v>47</v>
      </c>
      <c r="J71" s="17" t="s">
        <v>121</v>
      </c>
      <c r="K71" s="17" t="s">
        <v>48</v>
      </c>
      <c r="L71" s="17" t="s">
        <v>49</v>
      </c>
      <c r="M71" s="17" t="s">
        <v>85</v>
      </c>
      <c r="N71" s="17" t="s">
        <v>258</v>
      </c>
      <c r="O71" s="17" t="s">
        <v>242</v>
      </c>
      <c r="P71" s="17" t="s">
        <v>207</v>
      </c>
      <c r="Q71" s="17" t="s">
        <v>205</v>
      </c>
      <c r="R71" s="17" t="s">
        <v>202</v>
      </c>
      <c r="S71" s="17" t="s">
        <v>51</v>
      </c>
      <c r="T71" s="428"/>
    </row>
    <row r="72" spans="1:20" ht="22.5" thickTop="1">
      <c r="A72" s="13">
        <v>560000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3"/>
      <c r="M72" s="22"/>
      <c r="N72" s="22"/>
      <c r="O72" s="22"/>
      <c r="P72" s="22"/>
      <c r="Q72" s="22"/>
      <c r="R72" s="22"/>
      <c r="S72" s="22"/>
      <c r="T72" s="22"/>
    </row>
    <row r="73" spans="1:20">
      <c r="A73" s="5" t="s">
        <v>288</v>
      </c>
      <c r="B73" s="19"/>
      <c r="C73" s="19"/>
      <c r="D73" s="19"/>
      <c r="E73" s="19"/>
      <c r="F73" s="19"/>
      <c r="G73" s="19"/>
      <c r="H73" s="19"/>
      <c r="I73" s="109">
        <v>130000</v>
      </c>
      <c r="J73" s="19"/>
      <c r="K73" s="32"/>
      <c r="L73" s="20"/>
      <c r="M73" s="19"/>
      <c r="N73" s="19"/>
      <c r="O73" s="19"/>
      <c r="P73" s="19"/>
      <c r="Q73" s="19"/>
      <c r="R73" s="19"/>
      <c r="S73" s="19"/>
      <c r="T73" s="109">
        <v>130000</v>
      </c>
    </row>
    <row r="74" spans="1:20" ht="23.25">
      <c r="A74" s="54" t="s">
        <v>20</v>
      </c>
      <c r="B74" s="55" t="s">
        <v>5</v>
      </c>
      <c r="C74" s="55"/>
      <c r="D74" s="131"/>
      <c r="E74" s="55"/>
      <c r="F74" s="116" t="s">
        <v>5</v>
      </c>
      <c r="G74" s="146" t="s">
        <v>5</v>
      </c>
      <c r="H74" s="55" t="s">
        <v>5</v>
      </c>
      <c r="I74" s="110">
        <v>130000</v>
      </c>
      <c r="J74" s="359"/>
      <c r="K74" s="55"/>
      <c r="L74" s="56"/>
      <c r="M74" s="110"/>
      <c r="N74" s="130"/>
      <c r="O74" s="131"/>
      <c r="P74" s="110"/>
      <c r="Q74" s="55"/>
      <c r="R74" s="368"/>
      <c r="S74" s="55"/>
      <c r="T74" s="131">
        <v>130000</v>
      </c>
    </row>
    <row r="75" spans="1:20" ht="24" thickBot="1">
      <c r="A75" s="58" t="s">
        <v>73</v>
      </c>
      <c r="B75" s="57">
        <v>20000</v>
      </c>
      <c r="C75" s="57"/>
      <c r="D75" s="107"/>
      <c r="E75" s="135"/>
      <c r="F75" s="107">
        <v>95280</v>
      </c>
      <c r="G75" s="107">
        <v>108000</v>
      </c>
      <c r="H75" s="107">
        <v>2395800</v>
      </c>
      <c r="I75" s="107">
        <v>130000</v>
      </c>
      <c r="J75" s="111"/>
      <c r="K75" s="94"/>
      <c r="L75" s="59"/>
      <c r="M75" s="111"/>
      <c r="N75" s="122"/>
      <c r="O75" s="107"/>
      <c r="P75" s="107"/>
      <c r="Q75" s="57"/>
      <c r="R75" s="368"/>
      <c r="S75" s="57"/>
      <c r="T75" s="363">
        <v>2749080</v>
      </c>
    </row>
    <row r="76" spans="1:20" ht="24" thickTop="1">
      <c r="A76" s="149" t="s">
        <v>104</v>
      </c>
      <c r="B76" s="136"/>
      <c r="C76" s="136"/>
      <c r="D76" s="136"/>
      <c r="E76" s="136"/>
      <c r="F76" s="136"/>
      <c r="G76" s="136"/>
      <c r="H76" s="137"/>
      <c r="I76" s="138"/>
      <c r="J76" s="139"/>
      <c r="K76" s="140"/>
      <c r="L76" s="141"/>
      <c r="M76" s="142"/>
      <c r="N76" s="137"/>
      <c r="O76" s="137"/>
      <c r="P76" s="137"/>
      <c r="Q76" s="136"/>
      <c r="R76" s="143"/>
      <c r="S76" s="136"/>
      <c r="T76" s="144"/>
    </row>
    <row r="77" spans="1:20" ht="23.25">
      <c r="A77" s="85" t="s">
        <v>289</v>
      </c>
      <c r="B77" s="93"/>
      <c r="C77" s="93"/>
      <c r="D77" s="387"/>
      <c r="E77" s="387"/>
      <c r="F77" s="387"/>
      <c r="G77" s="387"/>
      <c r="H77" s="388"/>
      <c r="I77" s="389"/>
      <c r="J77" s="390"/>
      <c r="K77" s="397">
        <v>54000</v>
      </c>
      <c r="L77" s="391"/>
      <c r="M77" s="392"/>
      <c r="N77" s="388"/>
      <c r="O77" s="388"/>
      <c r="P77" s="388"/>
      <c r="Q77" s="387"/>
      <c r="R77" s="393"/>
      <c r="S77" s="387"/>
      <c r="T77" s="117">
        <v>54000</v>
      </c>
    </row>
    <row r="78" spans="1:20">
      <c r="A78" s="85" t="s">
        <v>290</v>
      </c>
      <c r="B78" s="93"/>
      <c r="C78" s="93"/>
      <c r="D78" s="387"/>
      <c r="E78" s="387"/>
      <c r="F78" s="387"/>
      <c r="G78" s="387"/>
      <c r="H78" s="388"/>
      <c r="I78" s="396"/>
      <c r="J78" s="390"/>
      <c r="K78" s="396">
        <v>800000</v>
      </c>
      <c r="L78" s="391"/>
      <c r="M78" s="392"/>
      <c r="N78" s="388"/>
      <c r="O78" s="388"/>
      <c r="P78" s="388"/>
      <c r="Q78" s="387"/>
      <c r="R78" s="393"/>
      <c r="S78" s="387"/>
      <c r="T78" s="109">
        <v>800000</v>
      </c>
    </row>
    <row r="79" spans="1:20" ht="23.25">
      <c r="A79" s="85" t="s">
        <v>291</v>
      </c>
      <c r="B79" s="93"/>
      <c r="C79" s="387"/>
      <c r="D79" s="387"/>
      <c r="E79" s="387"/>
      <c r="F79" s="387"/>
      <c r="G79" s="387"/>
      <c r="H79" s="388"/>
      <c r="I79" s="388">
        <v>980000</v>
      </c>
      <c r="J79" s="390"/>
      <c r="K79" s="397"/>
      <c r="L79" s="391"/>
      <c r="M79" s="392"/>
      <c r="N79" s="388"/>
      <c r="O79" s="388"/>
      <c r="P79" s="388"/>
      <c r="Q79" s="387"/>
      <c r="R79" s="393"/>
      <c r="S79" s="387"/>
      <c r="T79" s="109">
        <v>980000</v>
      </c>
    </row>
    <row r="80" spans="1:20" ht="23.25">
      <c r="A80" s="399" t="s">
        <v>292</v>
      </c>
      <c r="B80" s="394">
        <v>23000</v>
      </c>
      <c r="C80" s="136"/>
      <c r="D80" s="136"/>
      <c r="E80" s="136"/>
      <c r="F80" s="136"/>
      <c r="G80" s="136"/>
      <c r="H80" s="137"/>
      <c r="I80" s="137"/>
      <c r="J80" s="139"/>
      <c r="K80" s="398"/>
      <c r="L80" s="141"/>
      <c r="M80" s="142"/>
      <c r="N80" s="137"/>
      <c r="O80" s="137"/>
      <c r="P80" s="137"/>
      <c r="Q80" s="136"/>
      <c r="R80" s="143"/>
      <c r="S80" s="136"/>
      <c r="T80" s="144">
        <v>23000</v>
      </c>
    </row>
    <row r="81" spans="1:22">
      <c r="A81" s="145" t="s">
        <v>20</v>
      </c>
      <c r="B81" s="55">
        <v>23000</v>
      </c>
      <c r="C81" s="55"/>
      <c r="D81" s="55"/>
      <c r="E81" s="55"/>
      <c r="F81" s="55"/>
      <c r="G81" s="131"/>
      <c r="H81" s="131"/>
      <c r="I81" s="131">
        <v>980000</v>
      </c>
      <c r="J81" s="110"/>
      <c r="K81" s="368">
        <v>854000</v>
      </c>
      <c r="L81" s="56"/>
      <c r="M81" s="130"/>
      <c r="N81" s="131"/>
      <c r="O81" s="131"/>
      <c r="P81" s="131"/>
      <c r="Q81" s="55"/>
      <c r="R81" s="147"/>
      <c r="S81" s="55"/>
      <c r="T81" s="130">
        <v>1857000</v>
      </c>
    </row>
    <row r="82" spans="1:22" ht="22.5" thickBot="1">
      <c r="A82" s="58" t="s">
        <v>73</v>
      </c>
      <c r="B82" s="57">
        <v>33150</v>
      </c>
      <c r="C82" s="57"/>
      <c r="D82" s="57"/>
      <c r="E82" s="57"/>
      <c r="F82" s="57"/>
      <c r="G82" s="107"/>
      <c r="H82" s="107"/>
      <c r="I82" s="107">
        <v>980000</v>
      </c>
      <c r="J82" s="111"/>
      <c r="K82" s="135">
        <v>930500</v>
      </c>
      <c r="L82" s="59"/>
      <c r="M82" s="122"/>
      <c r="N82" s="107"/>
      <c r="O82" s="107"/>
      <c r="P82" s="107"/>
      <c r="Q82" s="57"/>
      <c r="R82" s="119"/>
      <c r="S82" s="57"/>
      <c r="T82" s="122">
        <v>1943650</v>
      </c>
    </row>
    <row r="83" spans="1:22" ht="22.5" thickTop="1">
      <c r="A83" s="43" t="s">
        <v>105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44"/>
    </row>
    <row r="84" spans="1:22" ht="23.25">
      <c r="A84" s="103" t="s">
        <v>293</v>
      </c>
      <c r="B84" s="360"/>
      <c r="C84" s="97"/>
      <c r="D84" s="97"/>
      <c r="E84" s="97"/>
      <c r="F84" s="97"/>
      <c r="G84" s="97"/>
      <c r="H84" s="97"/>
      <c r="I84" s="97"/>
      <c r="J84" s="97"/>
      <c r="K84" s="403">
        <v>2680000</v>
      </c>
      <c r="L84" s="97"/>
      <c r="M84" s="97"/>
      <c r="N84" s="97"/>
      <c r="O84" s="97" t="s">
        <v>83</v>
      </c>
      <c r="P84" s="97"/>
      <c r="Q84" s="97"/>
      <c r="R84" s="97"/>
      <c r="S84" s="97"/>
      <c r="T84" s="404">
        <v>2680000</v>
      </c>
    </row>
    <row r="85" spans="1:22" ht="23.25">
      <c r="A85" s="400" t="s">
        <v>20</v>
      </c>
      <c r="B85" s="401"/>
      <c r="C85" s="402"/>
      <c r="D85" s="402"/>
      <c r="E85" s="402"/>
      <c r="F85" s="402"/>
      <c r="G85" s="402"/>
      <c r="H85" s="402"/>
      <c r="I85" s="402"/>
      <c r="J85" s="402"/>
      <c r="K85" s="121">
        <v>2680000</v>
      </c>
      <c r="L85" s="402"/>
      <c r="M85" s="402"/>
      <c r="N85" s="402"/>
      <c r="O85" s="402" t="s">
        <v>83</v>
      </c>
      <c r="P85" s="402"/>
      <c r="Q85" s="402"/>
      <c r="R85" s="402"/>
      <c r="S85" s="402"/>
      <c r="T85" s="286">
        <v>2680000</v>
      </c>
    </row>
    <row r="86" spans="1:22" ht="24" thickBot="1">
      <c r="A86" s="63" t="s">
        <v>73</v>
      </c>
      <c r="B86" s="50"/>
      <c r="C86" s="72"/>
      <c r="D86" s="72"/>
      <c r="E86" s="72"/>
      <c r="F86" s="64"/>
      <c r="G86" s="64"/>
      <c r="H86" s="64"/>
      <c r="I86" s="79"/>
      <c r="J86" s="73"/>
      <c r="K86" s="80">
        <v>3808000</v>
      </c>
      <c r="L86" s="58"/>
      <c r="M86" s="79"/>
      <c r="N86" s="58"/>
      <c r="O86" s="73"/>
      <c r="P86" s="73"/>
      <c r="Q86" s="64"/>
      <c r="R86" s="58"/>
      <c r="S86" s="58"/>
      <c r="T86" s="405">
        <v>3808000</v>
      </c>
    </row>
    <row r="87" spans="1:22" ht="22.5" thickTop="1">
      <c r="V87" s="1" t="s">
        <v>83</v>
      </c>
    </row>
  </sheetData>
  <mergeCells count="26">
    <mergeCell ref="A69:T69"/>
    <mergeCell ref="B70:C70"/>
    <mergeCell ref="D70:E70"/>
    <mergeCell ref="F70:H70"/>
    <mergeCell ref="I70:J70"/>
    <mergeCell ref="K70:M70"/>
    <mergeCell ref="O70:P70"/>
    <mergeCell ref="T70:T71"/>
    <mergeCell ref="T38:T39"/>
    <mergeCell ref="A37:T37"/>
    <mergeCell ref="B38:C38"/>
    <mergeCell ref="K38:M38"/>
    <mergeCell ref="I38:J38"/>
    <mergeCell ref="F38:H38"/>
    <mergeCell ref="D38:E38"/>
    <mergeCell ref="O38:P38"/>
    <mergeCell ref="A1:T1"/>
    <mergeCell ref="B4:C4"/>
    <mergeCell ref="K4:M4"/>
    <mergeCell ref="A3:T3"/>
    <mergeCell ref="A2:T2"/>
    <mergeCell ref="T4:T5"/>
    <mergeCell ref="I4:J4"/>
    <mergeCell ref="D4:E4"/>
    <mergeCell ref="F4:H4"/>
    <mergeCell ref="O4:P4"/>
  </mergeCells>
  <phoneticPr fontId="0" type="noConversion"/>
  <pageMargins left="0.75" right="0.2" top="0.39370078740157483" bottom="0" header="0.23622047244094491" footer="0.15748031496062992"/>
  <pageSetup paperSize="9" scale="80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3"/>
  <sheetViews>
    <sheetView topLeftCell="A19" workbookViewId="0">
      <selection activeCell="G24" sqref="G24"/>
    </sheetView>
  </sheetViews>
  <sheetFormatPr defaultRowHeight="20.25"/>
  <cols>
    <col min="1" max="1" width="48.5703125" style="150" customWidth="1"/>
    <col min="2" max="2" width="11.7109375" style="182" customWidth="1"/>
    <col min="3" max="3" width="18.85546875" style="179" customWidth="1"/>
    <col min="4" max="4" width="17.85546875" style="180" customWidth="1"/>
    <col min="5" max="5" width="12.5703125" style="181" customWidth="1"/>
    <col min="6" max="6" width="4" style="182" customWidth="1"/>
    <col min="7" max="16384" width="9.140625" style="150"/>
  </cols>
  <sheetData>
    <row r="1" spans="1:7">
      <c r="A1" s="407" t="s">
        <v>0</v>
      </c>
      <c r="B1" s="407"/>
      <c r="C1" s="407"/>
      <c r="D1" s="407"/>
      <c r="E1" s="407"/>
      <c r="F1" s="407"/>
    </row>
    <row r="2" spans="1:7">
      <c r="A2" s="407" t="s">
        <v>88</v>
      </c>
      <c r="B2" s="407"/>
      <c r="C2" s="407"/>
      <c r="D2" s="407"/>
      <c r="E2" s="407"/>
      <c r="F2" s="407"/>
    </row>
    <row r="3" spans="1:7">
      <c r="A3" s="430" t="s">
        <v>264</v>
      </c>
      <c r="B3" s="430"/>
      <c r="C3" s="430"/>
      <c r="D3" s="430"/>
      <c r="E3" s="430"/>
      <c r="F3" s="430"/>
    </row>
    <row r="4" spans="1:7" ht="20.25" customHeight="1">
      <c r="A4" s="151"/>
      <c r="B4" s="151"/>
      <c r="C4" s="152"/>
      <c r="D4" s="153"/>
      <c r="E4" s="154"/>
      <c r="F4" s="154"/>
    </row>
    <row r="5" spans="1:7" s="158" customFormat="1" ht="22.5" customHeight="1">
      <c r="A5" s="155" t="s">
        <v>1</v>
      </c>
      <c r="B5" s="155" t="s">
        <v>2</v>
      </c>
      <c r="C5" s="156" t="s">
        <v>3</v>
      </c>
      <c r="D5" s="155" t="s">
        <v>4</v>
      </c>
      <c r="E5" s="157"/>
      <c r="F5" s="157"/>
      <c r="G5" s="157"/>
    </row>
    <row r="6" spans="1:7" ht="21" customHeight="1">
      <c r="A6" s="159" t="s">
        <v>74</v>
      </c>
      <c r="B6" s="175" t="s">
        <v>89</v>
      </c>
      <c r="C6" s="161">
        <v>21420728.890000001</v>
      </c>
      <c r="D6" s="162"/>
      <c r="E6" s="163" t="s">
        <v>83</v>
      </c>
      <c r="F6" s="164"/>
      <c r="G6" s="165">
        <v>102035</v>
      </c>
    </row>
    <row r="7" spans="1:7" ht="19.5" customHeight="1">
      <c r="A7" s="166" t="s">
        <v>173</v>
      </c>
      <c r="B7" s="167" t="s">
        <v>89</v>
      </c>
      <c r="C7" s="168">
        <v>53717.93</v>
      </c>
      <c r="D7" s="169"/>
      <c r="E7" s="163"/>
      <c r="F7" s="170"/>
      <c r="G7" s="165"/>
    </row>
    <row r="8" spans="1:7" ht="21" customHeight="1">
      <c r="A8" s="166" t="s">
        <v>75</v>
      </c>
      <c r="B8" s="167" t="s">
        <v>89</v>
      </c>
      <c r="C8" s="161">
        <v>103.11</v>
      </c>
      <c r="D8" s="171"/>
      <c r="E8" s="163"/>
      <c r="F8" s="170"/>
      <c r="G8" s="165"/>
    </row>
    <row r="9" spans="1:7" ht="21.75" customHeight="1">
      <c r="A9" s="166" t="s">
        <v>243</v>
      </c>
      <c r="B9" s="167" t="s">
        <v>89</v>
      </c>
      <c r="C9" s="161">
        <v>9531683.1300000008</v>
      </c>
      <c r="D9" s="171"/>
      <c r="E9" s="163"/>
      <c r="F9" s="170"/>
      <c r="G9" s="165"/>
    </row>
    <row r="10" spans="1:7">
      <c r="A10" s="160" t="s">
        <v>6</v>
      </c>
      <c r="B10" s="167" t="s">
        <v>90</v>
      </c>
      <c r="C10" s="161">
        <v>102035</v>
      </c>
      <c r="D10" s="171"/>
      <c r="E10" s="163"/>
      <c r="F10" s="170"/>
      <c r="G10" s="165"/>
    </row>
    <row r="11" spans="1:7">
      <c r="A11" s="160" t="s">
        <v>63</v>
      </c>
      <c r="B11" s="167"/>
      <c r="C11" s="161"/>
      <c r="D11" s="172">
        <v>103.11</v>
      </c>
      <c r="E11" s="163"/>
      <c r="F11" s="173"/>
      <c r="G11" s="165"/>
    </row>
    <row r="12" spans="1:7">
      <c r="A12" s="160" t="s">
        <v>7</v>
      </c>
      <c r="B12" s="167"/>
      <c r="C12" s="161"/>
      <c r="D12" s="172">
        <v>53717.93</v>
      </c>
      <c r="E12" s="163"/>
      <c r="F12" s="170"/>
      <c r="G12" s="165"/>
    </row>
    <row r="13" spans="1:7">
      <c r="A13" s="160" t="s">
        <v>76</v>
      </c>
      <c r="B13" s="167" t="s">
        <v>91</v>
      </c>
      <c r="C13" s="161"/>
      <c r="D13" s="172">
        <v>4964950</v>
      </c>
      <c r="E13" s="163"/>
      <c r="F13" s="170"/>
      <c r="G13" s="165"/>
    </row>
    <row r="14" spans="1:7">
      <c r="A14" s="160" t="s">
        <v>176</v>
      </c>
      <c r="B14" s="167" t="s">
        <v>265</v>
      </c>
      <c r="C14" s="161"/>
      <c r="D14" s="172">
        <v>191709</v>
      </c>
      <c r="E14" s="163"/>
      <c r="F14" s="170"/>
      <c r="G14" s="165"/>
    </row>
    <row r="15" spans="1:7">
      <c r="A15" s="174" t="s">
        <v>16</v>
      </c>
      <c r="B15" s="173" t="s">
        <v>266</v>
      </c>
      <c r="C15" s="161"/>
      <c r="D15" s="172">
        <v>7161488.3700000001</v>
      </c>
      <c r="E15" s="163"/>
      <c r="F15" s="170"/>
      <c r="G15" s="165"/>
    </row>
    <row r="16" spans="1:7">
      <c r="A16" s="174" t="s">
        <v>82</v>
      </c>
      <c r="B16" s="175" t="s">
        <v>267</v>
      </c>
      <c r="C16" s="161"/>
      <c r="D16" s="172">
        <v>10365908.810000001</v>
      </c>
      <c r="E16" s="163"/>
      <c r="F16" s="170"/>
      <c r="G16" s="165"/>
    </row>
    <row r="17" spans="1:7">
      <c r="A17" s="174" t="s">
        <v>15</v>
      </c>
      <c r="B17" s="175" t="s">
        <v>92</v>
      </c>
      <c r="C17" s="161">
        <v>997479.65</v>
      </c>
      <c r="D17" s="172"/>
      <c r="E17" s="163"/>
      <c r="F17" s="170"/>
      <c r="G17" s="165"/>
    </row>
    <row r="18" spans="1:7">
      <c r="A18" s="174" t="s">
        <v>93</v>
      </c>
      <c r="B18" s="175" t="s">
        <v>94</v>
      </c>
      <c r="C18" s="161">
        <v>3089520</v>
      </c>
      <c r="D18" s="172"/>
      <c r="E18" s="163"/>
      <c r="F18" s="170"/>
      <c r="G18" s="165"/>
    </row>
    <row r="19" spans="1:7">
      <c r="A19" s="160" t="s">
        <v>95</v>
      </c>
      <c r="B19" s="175" t="s">
        <v>96</v>
      </c>
      <c r="C19" s="161">
        <v>4725879.6500000004</v>
      </c>
      <c r="D19" s="172"/>
      <c r="E19" s="163"/>
      <c r="F19" s="170"/>
      <c r="G19" s="165"/>
    </row>
    <row r="20" spans="1:7">
      <c r="A20" s="160" t="s">
        <v>8</v>
      </c>
      <c r="B20" s="175" t="s">
        <v>97</v>
      </c>
      <c r="C20" s="161">
        <v>520060.25</v>
      </c>
      <c r="D20" s="172"/>
      <c r="E20" s="163"/>
      <c r="F20" s="170"/>
      <c r="G20" s="165"/>
    </row>
    <row r="21" spans="1:7">
      <c r="A21" s="160" t="s">
        <v>9</v>
      </c>
      <c r="B21" s="175" t="s">
        <v>268</v>
      </c>
      <c r="C21" s="161">
        <v>3039972</v>
      </c>
      <c r="D21" s="172"/>
      <c r="E21" s="163"/>
      <c r="F21" s="170"/>
      <c r="G21" s="165"/>
    </row>
    <row r="22" spans="1:7">
      <c r="A22" s="174" t="s">
        <v>10</v>
      </c>
      <c r="B22" s="175" t="s">
        <v>102</v>
      </c>
      <c r="C22" s="161">
        <v>2223917.7999999998</v>
      </c>
      <c r="D22" s="172"/>
      <c r="E22" s="163"/>
      <c r="F22" s="170"/>
      <c r="G22" s="165"/>
    </row>
    <row r="23" spans="1:7">
      <c r="A23" s="174" t="s">
        <v>11</v>
      </c>
      <c r="B23" s="175" t="s">
        <v>98</v>
      </c>
      <c r="C23" s="161">
        <v>280242.25</v>
      </c>
      <c r="D23" s="172"/>
      <c r="E23" s="163"/>
      <c r="F23" s="170"/>
      <c r="G23" s="165"/>
    </row>
    <row r="24" spans="1:7">
      <c r="A24" s="174" t="s">
        <v>12</v>
      </c>
      <c r="B24" s="175" t="s">
        <v>269</v>
      </c>
      <c r="C24" s="161">
        <v>2749080</v>
      </c>
      <c r="D24" s="172"/>
      <c r="E24" s="163"/>
      <c r="F24" s="170"/>
      <c r="G24" s="165"/>
    </row>
    <row r="25" spans="1:7">
      <c r="A25" s="174" t="s">
        <v>244</v>
      </c>
      <c r="B25" s="175" t="s">
        <v>104</v>
      </c>
      <c r="C25" s="161">
        <v>1943650</v>
      </c>
      <c r="D25" s="172"/>
      <c r="E25" s="163"/>
      <c r="F25" s="301"/>
      <c r="G25" s="165"/>
    </row>
    <row r="26" spans="1:7">
      <c r="A26" s="174" t="s">
        <v>13</v>
      </c>
      <c r="B26" s="175" t="s">
        <v>105</v>
      </c>
      <c r="C26" s="161">
        <v>3808000</v>
      </c>
      <c r="D26" s="172"/>
      <c r="E26" s="163"/>
      <c r="F26" s="320"/>
      <c r="G26" s="165"/>
    </row>
    <row r="27" spans="1:7">
      <c r="A27" s="160" t="s">
        <v>99</v>
      </c>
      <c r="B27" s="175"/>
      <c r="C27" s="161"/>
      <c r="D27" s="172">
        <v>31392870.34</v>
      </c>
      <c r="E27" s="163"/>
      <c r="F27" s="170"/>
      <c r="G27" s="165"/>
    </row>
    <row r="28" spans="1:7">
      <c r="A28" s="160" t="s">
        <v>211</v>
      </c>
      <c r="B28" s="175"/>
      <c r="C28" s="161"/>
      <c r="D28" s="172">
        <v>333322.09999999998</v>
      </c>
      <c r="E28" s="163"/>
      <c r="F28" s="170"/>
      <c r="G28" s="165"/>
    </row>
    <row r="29" spans="1:7">
      <c r="A29" s="174" t="s">
        <v>174</v>
      </c>
      <c r="B29" s="150"/>
      <c r="C29" s="161"/>
      <c r="D29" s="172">
        <v>21500</v>
      </c>
      <c r="E29" s="163"/>
      <c r="F29" s="170"/>
      <c r="G29" s="165"/>
    </row>
    <row r="30" spans="1:7">
      <c r="A30" s="174" t="s">
        <v>188</v>
      </c>
      <c r="B30" s="175"/>
      <c r="C30" s="161"/>
      <c r="D30" s="172">
        <v>500</v>
      </c>
      <c r="E30" s="163"/>
      <c r="F30" s="170"/>
      <c r="G30" s="165"/>
    </row>
    <row r="31" spans="1:7" ht="21" thickBot="1">
      <c r="A31" s="297"/>
      <c r="B31" s="298"/>
      <c r="C31" s="176">
        <f>SUM(C6:C30)</f>
        <v>54486069.659999996</v>
      </c>
      <c r="D31" s="299">
        <f>SUM(D6:D30)</f>
        <v>54486069.660000004</v>
      </c>
      <c r="E31" s="177"/>
      <c r="F31" s="178"/>
      <c r="G31" s="165"/>
    </row>
    <row r="32" spans="1:7" ht="21" thickTop="1">
      <c r="A32" s="165"/>
      <c r="B32" s="296"/>
      <c r="C32" s="183"/>
      <c r="D32" s="184"/>
    </row>
    <row r="33" spans="1:6" s="165" customFormat="1">
      <c r="B33" s="296"/>
      <c r="C33" s="183"/>
      <c r="D33" s="184"/>
      <c r="E33" s="181"/>
      <c r="F33" s="182"/>
    </row>
    <row r="34" spans="1:6" s="165" customFormat="1">
      <c r="B34" s="296"/>
      <c r="C34" s="183"/>
      <c r="D34" s="184"/>
      <c r="E34" s="181"/>
      <c r="F34" s="182"/>
    </row>
    <row r="35" spans="1:6" s="165" customFormat="1">
      <c r="B35" s="173"/>
      <c r="C35" s="183"/>
      <c r="D35" s="184"/>
      <c r="E35" s="163"/>
      <c r="F35" s="173"/>
    </row>
    <row r="36" spans="1:6" s="165" customFormat="1">
      <c r="B36" s="173"/>
      <c r="C36" s="183"/>
      <c r="D36" s="184"/>
      <c r="E36" s="163"/>
      <c r="F36" s="170"/>
    </row>
    <row r="37" spans="1:6" s="165" customFormat="1">
      <c r="B37" s="173"/>
      <c r="C37" s="183"/>
      <c r="D37" s="184"/>
      <c r="E37" s="163"/>
      <c r="F37" s="170"/>
    </row>
    <row r="38" spans="1:6" s="165" customFormat="1">
      <c r="B38" s="173"/>
      <c r="C38" s="183"/>
      <c r="D38" s="184"/>
      <c r="E38" s="163"/>
      <c r="F38" s="170"/>
    </row>
    <row r="39" spans="1:6" s="165" customFormat="1">
      <c r="B39" s="173"/>
      <c r="C39" s="183"/>
      <c r="D39" s="184"/>
      <c r="E39" s="163"/>
      <c r="F39" s="170"/>
    </row>
    <row r="40" spans="1:6">
      <c r="A40" s="165"/>
      <c r="B40" s="170"/>
      <c r="C40" s="185"/>
      <c r="D40" s="186"/>
      <c r="E40" s="177"/>
      <c r="F40" s="154"/>
    </row>
    <row r="41" spans="1:6">
      <c r="A41" s="165"/>
      <c r="B41" s="170"/>
      <c r="C41" s="183"/>
      <c r="D41" s="184"/>
      <c r="E41" s="163"/>
      <c r="F41" s="170"/>
    </row>
    <row r="42" spans="1:6">
      <c r="A42" s="165"/>
    </row>
    <row r="43" spans="1:6">
      <c r="A43" s="165"/>
    </row>
    <row r="44" spans="1:6">
      <c r="A44" s="165"/>
    </row>
    <row r="45" spans="1:6">
      <c r="A45" s="165"/>
    </row>
    <row r="46" spans="1:6">
      <c r="A46" s="165"/>
    </row>
    <row r="47" spans="1:6">
      <c r="A47" s="165"/>
    </row>
    <row r="48" spans="1:6">
      <c r="A48" s="165"/>
    </row>
    <row r="49" spans="1:1">
      <c r="A49" s="165"/>
    </row>
    <row r="50" spans="1:1">
      <c r="A50" s="165"/>
    </row>
    <row r="51" spans="1:1">
      <c r="A51" s="165"/>
    </row>
    <row r="52" spans="1:1">
      <c r="A52" s="165"/>
    </row>
    <row r="53" spans="1:1">
      <c r="A53" s="165"/>
    </row>
  </sheetData>
  <mergeCells count="3">
    <mergeCell ref="A1:F1"/>
    <mergeCell ref="A2:F2"/>
    <mergeCell ref="A3:F3"/>
  </mergeCells>
  <phoneticPr fontId="0" type="noConversion"/>
  <pageMargins left="0.91" right="0.16" top="0.22" bottom="0.19685039370078741" header="0.11811023622047245" footer="0.23622047244094491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1"/>
  <sheetViews>
    <sheetView topLeftCell="A57" zoomScaleSheetLayoutView="100" workbookViewId="0">
      <selection activeCell="G86" sqref="G86"/>
    </sheetView>
  </sheetViews>
  <sheetFormatPr defaultRowHeight="20.25"/>
  <cols>
    <col min="1" max="1" width="18.85546875" style="181" customWidth="1"/>
    <col min="2" max="2" width="19.28515625" style="250" customWidth="1"/>
    <col min="3" max="3" width="33.140625" style="150" customWidth="1"/>
    <col min="4" max="4" width="11.140625" style="254" customWidth="1"/>
    <col min="5" max="5" width="20.85546875" style="250" customWidth="1"/>
    <col min="6" max="16384" width="9.140625" style="150"/>
  </cols>
  <sheetData>
    <row r="1" spans="1:12">
      <c r="A1" s="435" t="s">
        <v>53</v>
      </c>
      <c r="B1" s="435"/>
      <c r="C1" s="435"/>
      <c r="D1" s="435"/>
      <c r="E1" s="435"/>
    </row>
    <row r="2" spans="1:12">
      <c r="A2" s="247" t="s">
        <v>54</v>
      </c>
      <c r="B2" s="248"/>
      <c r="C2" s="249"/>
      <c r="D2" s="150"/>
      <c r="E2" s="248" t="s">
        <v>223</v>
      </c>
    </row>
    <row r="3" spans="1:12">
      <c r="A3" s="247"/>
      <c r="B3" s="248"/>
      <c r="C3" s="249"/>
      <c r="D3" s="150"/>
    </row>
    <row r="4" spans="1:12" s="165" customFormat="1">
      <c r="A4" s="430" t="s">
        <v>18</v>
      </c>
      <c r="B4" s="430"/>
      <c r="C4" s="430"/>
      <c r="D4" s="430"/>
      <c r="E4" s="430"/>
    </row>
    <row r="5" spans="1:12" s="165" customFormat="1">
      <c r="A5" s="238"/>
      <c r="B5" s="251"/>
      <c r="C5" s="252" t="s">
        <v>270</v>
      </c>
      <c r="D5" s="238"/>
      <c r="E5" s="251"/>
      <c r="L5" s="165">
        <v>862245.96</v>
      </c>
    </row>
    <row r="6" spans="1:12">
      <c r="A6" s="151"/>
      <c r="B6" s="253"/>
      <c r="C6" s="252"/>
      <c r="E6" s="253"/>
      <c r="L6" s="150">
        <v>308560.59000000003</v>
      </c>
    </row>
    <row r="7" spans="1:12" s="158" customFormat="1">
      <c r="A7" s="431" t="s">
        <v>19</v>
      </c>
      <c r="B7" s="436"/>
      <c r="C7" s="412" t="s">
        <v>1</v>
      </c>
      <c r="D7" s="433" t="s">
        <v>2</v>
      </c>
      <c r="E7" s="156" t="s">
        <v>20</v>
      </c>
      <c r="L7" s="158">
        <v>115368.09</v>
      </c>
    </row>
    <row r="8" spans="1:12" s="158" customFormat="1">
      <c r="A8" s="255" t="s">
        <v>21</v>
      </c>
      <c r="B8" s="156" t="s">
        <v>22</v>
      </c>
      <c r="C8" s="416"/>
      <c r="D8" s="434"/>
      <c r="E8" s="156" t="s">
        <v>23</v>
      </c>
      <c r="L8" s="158">
        <v>41840</v>
      </c>
    </row>
    <row r="9" spans="1:12">
      <c r="A9" s="256"/>
      <c r="B9" s="257">
        <v>28889832.469999999</v>
      </c>
      <c r="C9" s="258" t="s">
        <v>52</v>
      </c>
      <c r="D9" s="259"/>
      <c r="E9" s="257">
        <v>33099075.34</v>
      </c>
    </row>
    <row r="10" spans="1:12">
      <c r="A10" s="260"/>
      <c r="B10" s="161"/>
      <c r="C10" s="261" t="s">
        <v>24</v>
      </c>
      <c r="D10" s="175"/>
      <c r="E10" s="161"/>
    </row>
    <row r="11" spans="1:12">
      <c r="A11" s="262">
        <v>830000</v>
      </c>
      <c r="B11" s="161">
        <v>920881.28</v>
      </c>
      <c r="C11" s="160" t="s">
        <v>25</v>
      </c>
      <c r="D11" s="175" t="s">
        <v>107</v>
      </c>
      <c r="E11" s="161">
        <v>6492.55</v>
      </c>
    </row>
    <row r="12" spans="1:12">
      <c r="A12" s="262">
        <v>423200</v>
      </c>
      <c r="B12" s="161">
        <v>301093.59999999998</v>
      </c>
      <c r="C12" s="160" t="s">
        <v>26</v>
      </c>
      <c r="D12" s="175" t="s">
        <v>108</v>
      </c>
      <c r="E12" s="161">
        <v>20509</v>
      </c>
    </row>
    <row r="13" spans="1:12">
      <c r="A13" s="262">
        <v>82500</v>
      </c>
      <c r="B13" s="161">
        <v>234933.97</v>
      </c>
      <c r="C13" s="160" t="s">
        <v>27</v>
      </c>
      <c r="D13" s="175" t="s">
        <v>109</v>
      </c>
      <c r="E13" s="161">
        <v>84985.68</v>
      </c>
    </row>
    <row r="14" spans="1:12">
      <c r="A14" s="262">
        <v>137200</v>
      </c>
      <c r="B14" s="161">
        <v>590600</v>
      </c>
      <c r="C14" s="160" t="s">
        <v>28</v>
      </c>
      <c r="D14" s="175" t="s">
        <v>110</v>
      </c>
      <c r="E14" s="161">
        <v>14300</v>
      </c>
    </row>
    <row r="15" spans="1:12">
      <c r="A15" s="262">
        <v>17126600</v>
      </c>
      <c r="B15" s="161">
        <v>20266533.489999998</v>
      </c>
      <c r="C15" s="160" t="s">
        <v>29</v>
      </c>
      <c r="D15" s="175" t="s">
        <v>111</v>
      </c>
      <c r="E15" s="161">
        <v>1834294.56</v>
      </c>
    </row>
    <row r="16" spans="1:12">
      <c r="A16" s="262">
        <v>500</v>
      </c>
      <c r="B16" s="161" t="s">
        <v>5</v>
      </c>
      <c r="C16" s="160" t="s">
        <v>100</v>
      </c>
      <c r="D16" s="175" t="s">
        <v>112</v>
      </c>
      <c r="E16" s="161" t="s">
        <v>5</v>
      </c>
    </row>
    <row r="17" spans="1:11">
      <c r="A17" s="262">
        <v>9000000</v>
      </c>
      <c r="B17" s="161">
        <v>9078828</v>
      </c>
      <c r="C17" s="160" t="s">
        <v>12</v>
      </c>
      <c r="D17" s="263" t="s">
        <v>113</v>
      </c>
      <c r="E17" s="161" t="s">
        <v>5</v>
      </c>
    </row>
    <row r="18" spans="1:11" ht="21" thickBot="1">
      <c r="A18" s="264">
        <f>SUM(A11+A12+A13+A14+A15+A16+A17)</f>
        <v>27600000</v>
      </c>
      <c r="B18" s="176">
        <f>SUM(B11:B17)</f>
        <v>31392870.34</v>
      </c>
      <c r="C18" s="216"/>
      <c r="D18" s="175"/>
      <c r="E18" s="265">
        <f>SUM(E11:E17)</f>
        <v>1960581.79</v>
      </c>
    </row>
    <row r="19" spans="1:11" ht="21" thickTop="1">
      <c r="A19" s="163"/>
      <c r="B19" s="161">
        <v>560596.49</v>
      </c>
      <c r="C19" s="216" t="s">
        <v>117</v>
      </c>
      <c r="D19" s="167"/>
      <c r="E19" s="161">
        <v>72665.45</v>
      </c>
    </row>
    <row r="20" spans="1:11">
      <c r="A20" s="163"/>
      <c r="B20" s="266">
        <v>1150669.3400000001</v>
      </c>
      <c r="C20" s="216" t="s">
        <v>7</v>
      </c>
      <c r="D20" s="175"/>
      <c r="E20" s="161">
        <v>100196.55</v>
      </c>
      <c r="H20" s="165"/>
      <c r="I20" s="165"/>
      <c r="J20" s="165"/>
      <c r="K20" s="165"/>
    </row>
    <row r="21" spans="1:11">
      <c r="A21" s="163"/>
      <c r="B21" s="204">
        <v>896305.48</v>
      </c>
      <c r="C21" s="217" t="s">
        <v>209</v>
      </c>
      <c r="D21" s="263"/>
      <c r="E21" s="204">
        <v>50286</v>
      </c>
      <c r="H21" s="165"/>
      <c r="I21" s="165"/>
      <c r="J21" s="165"/>
      <c r="K21" s="165"/>
    </row>
    <row r="22" spans="1:11">
      <c r="A22" s="163"/>
      <c r="B22" s="161">
        <v>191435.2</v>
      </c>
      <c r="C22" s="284" t="s">
        <v>271</v>
      </c>
      <c r="D22" s="160"/>
      <c r="E22" s="214">
        <v>191435.2</v>
      </c>
      <c r="H22" s="165"/>
      <c r="I22" s="165"/>
      <c r="J22" s="165" t="s">
        <v>83</v>
      </c>
      <c r="K22" s="165"/>
    </row>
    <row r="23" spans="1:11">
      <c r="A23" s="163"/>
      <c r="B23" s="204">
        <v>75000</v>
      </c>
      <c r="C23" s="160" t="s">
        <v>256</v>
      </c>
      <c r="D23" s="160"/>
      <c r="E23" s="214" t="s">
        <v>5</v>
      </c>
      <c r="H23" s="165"/>
      <c r="I23" s="165"/>
      <c r="J23" s="165"/>
      <c r="K23" s="165"/>
    </row>
    <row r="24" spans="1:11">
      <c r="A24" s="163"/>
      <c r="B24" s="204">
        <v>70000</v>
      </c>
      <c r="C24" s="160" t="s">
        <v>245</v>
      </c>
      <c r="D24" s="160"/>
      <c r="E24" s="226" t="s">
        <v>5</v>
      </c>
      <c r="H24" s="165"/>
      <c r="I24" s="165"/>
      <c r="J24" s="165"/>
      <c r="K24" s="165"/>
    </row>
    <row r="25" spans="1:11">
      <c r="A25" s="163"/>
      <c r="B25" s="161">
        <v>8138700</v>
      </c>
      <c r="C25" s="160" t="s">
        <v>174</v>
      </c>
      <c r="D25" s="160"/>
      <c r="E25" s="226" t="s">
        <v>5</v>
      </c>
      <c r="G25" s="150" t="s">
        <v>83</v>
      </c>
      <c r="H25" s="165"/>
      <c r="I25" s="165"/>
      <c r="J25" s="165"/>
      <c r="K25" s="165"/>
    </row>
    <row r="26" spans="1:11">
      <c r="A26" s="163"/>
      <c r="B26" s="204">
        <v>1043500</v>
      </c>
      <c r="C26" s="160" t="s">
        <v>188</v>
      </c>
      <c r="D26" s="160"/>
      <c r="E26" s="226" t="s">
        <v>5</v>
      </c>
      <c r="G26" s="150" t="s">
        <v>83</v>
      </c>
    </row>
    <row r="27" spans="1:11">
      <c r="A27" s="163"/>
      <c r="B27" s="204">
        <v>413340</v>
      </c>
      <c r="C27" s="160" t="s">
        <v>237</v>
      </c>
      <c r="D27" s="160"/>
      <c r="E27" s="226">
        <v>107400</v>
      </c>
    </row>
    <row r="28" spans="1:11">
      <c r="A28" s="163"/>
      <c r="B28" s="204">
        <v>2629782</v>
      </c>
      <c r="C28" s="267" t="s">
        <v>229</v>
      </c>
      <c r="D28" s="167"/>
      <c r="E28" s="226" t="s">
        <v>5</v>
      </c>
    </row>
    <row r="29" spans="1:11">
      <c r="A29" s="163"/>
      <c r="B29" s="161">
        <v>334.1</v>
      </c>
      <c r="C29" s="268" t="s">
        <v>272</v>
      </c>
      <c r="D29" s="167"/>
      <c r="E29" s="161" t="s">
        <v>5</v>
      </c>
    </row>
    <row r="30" spans="1:11">
      <c r="A30" s="163"/>
      <c r="B30" s="188">
        <v>2988000</v>
      </c>
      <c r="C30" s="370" t="s">
        <v>273</v>
      </c>
      <c r="D30" s="167"/>
      <c r="E30" s="161" t="s">
        <v>5</v>
      </c>
    </row>
    <row r="31" spans="1:11">
      <c r="A31" s="163"/>
      <c r="B31" s="161">
        <v>12100</v>
      </c>
      <c r="C31" s="268" t="s">
        <v>274</v>
      </c>
      <c r="D31" s="167"/>
      <c r="E31" s="161" t="s">
        <v>5</v>
      </c>
    </row>
    <row r="32" spans="1:11">
      <c r="A32" s="163"/>
      <c r="B32" s="188">
        <v>0.64</v>
      </c>
      <c r="C32" s="268" t="s">
        <v>240</v>
      </c>
      <c r="D32" s="167"/>
      <c r="E32" s="161">
        <v>0.32</v>
      </c>
    </row>
    <row r="33" spans="1:5">
      <c r="A33" s="163"/>
      <c r="B33" s="161">
        <v>1068</v>
      </c>
      <c r="C33" s="268" t="s">
        <v>275</v>
      </c>
      <c r="D33" s="167"/>
      <c r="E33" s="188"/>
    </row>
    <row r="34" spans="1:5">
      <c r="A34" s="163"/>
      <c r="B34" s="161">
        <v>30</v>
      </c>
      <c r="C34" s="268" t="s">
        <v>16</v>
      </c>
      <c r="D34" s="167"/>
      <c r="E34" s="161"/>
    </row>
    <row r="35" spans="1:5">
      <c r="A35" s="163"/>
      <c r="B35" s="161">
        <v>4695950</v>
      </c>
      <c r="C35" s="268" t="s">
        <v>276</v>
      </c>
      <c r="D35" s="167"/>
      <c r="E35" s="161">
        <v>4695950</v>
      </c>
    </row>
    <row r="36" spans="1:5">
      <c r="A36" s="163"/>
      <c r="B36" s="161"/>
      <c r="C36" s="268"/>
      <c r="D36" s="167"/>
      <c r="E36" s="161"/>
    </row>
    <row r="37" spans="1:5">
      <c r="A37" s="163"/>
      <c r="B37" s="188"/>
      <c r="C37" s="268"/>
      <c r="D37" s="167"/>
      <c r="E37" s="188"/>
    </row>
    <row r="38" spans="1:5">
      <c r="A38" s="163"/>
      <c r="B38" s="269">
        <f>SUM(B19:B37)</f>
        <v>22866811.25</v>
      </c>
      <c r="C38" s="270" t="s">
        <v>72</v>
      </c>
      <c r="D38" s="167"/>
      <c r="E38" s="269">
        <f>SUM(E19:E37)</f>
        <v>5217933.5199999996</v>
      </c>
    </row>
    <row r="39" spans="1:5" ht="21" thickBot="1">
      <c r="A39" s="163"/>
      <c r="B39" s="176">
        <f>SUM(B18+B38)</f>
        <v>54259681.590000004</v>
      </c>
      <c r="C39" s="227" t="s">
        <v>57</v>
      </c>
      <c r="D39" s="167"/>
      <c r="E39" s="176">
        <f>SUM(E18+E38)</f>
        <v>7178515.3099999996</v>
      </c>
    </row>
    <row r="40" spans="1:5" ht="21" thickTop="1">
      <c r="A40" s="163"/>
      <c r="B40" s="185"/>
      <c r="C40" s="154"/>
      <c r="D40" s="173"/>
      <c r="E40" s="185"/>
    </row>
    <row r="41" spans="1:5">
      <c r="A41" s="163"/>
      <c r="B41" s="185"/>
      <c r="C41" s="154"/>
      <c r="D41" s="173"/>
      <c r="E41" s="185"/>
    </row>
    <row r="42" spans="1:5">
      <c r="A42" s="163"/>
      <c r="B42" s="185"/>
      <c r="C42" s="154"/>
      <c r="D42" s="173"/>
      <c r="E42" s="185"/>
    </row>
    <row r="43" spans="1:5" s="271" customFormat="1" ht="16.5" customHeight="1">
      <c r="A43" s="437" t="s">
        <v>30</v>
      </c>
      <c r="B43" s="437"/>
      <c r="C43" s="437"/>
      <c r="D43" s="437"/>
      <c r="E43" s="437"/>
    </row>
    <row r="44" spans="1:5" s="165" customFormat="1" ht="18.75" customHeight="1">
      <c r="A44" s="431" t="s">
        <v>19</v>
      </c>
      <c r="B44" s="432"/>
      <c r="C44" s="412" t="s">
        <v>1</v>
      </c>
      <c r="D44" s="433" t="s">
        <v>2</v>
      </c>
      <c r="E44" s="156" t="s">
        <v>20</v>
      </c>
    </row>
    <row r="45" spans="1:5" s="165" customFormat="1" ht="21.75" customHeight="1">
      <c r="A45" s="304" t="s">
        <v>21</v>
      </c>
      <c r="B45" s="325" t="s">
        <v>22</v>
      </c>
      <c r="C45" s="416"/>
      <c r="D45" s="434"/>
      <c r="E45" s="156" t="s">
        <v>23</v>
      </c>
    </row>
    <row r="46" spans="1:5" s="165" customFormat="1" ht="15" customHeight="1">
      <c r="A46" s="326"/>
      <c r="B46" s="327"/>
      <c r="C46" s="328" t="s">
        <v>31</v>
      </c>
      <c r="D46" s="259"/>
      <c r="E46" s="327"/>
    </row>
    <row r="47" spans="1:5" s="272" customFormat="1" ht="17.25" customHeight="1">
      <c r="A47" s="324">
        <v>1636600</v>
      </c>
      <c r="B47" s="329">
        <v>823479.65</v>
      </c>
      <c r="C47" s="330" t="s">
        <v>15</v>
      </c>
      <c r="D47" s="331" t="s">
        <v>92</v>
      </c>
      <c r="E47" s="329">
        <v>170897.65</v>
      </c>
    </row>
    <row r="48" spans="1:5" s="272" customFormat="1" ht="16.5" customHeight="1">
      <c r="A48" s="324">
        <v>235540</v>
      </c>
      <c r="B48" s="329">
        <v>174000</v>
      </c>
      <c r="C48" s="330" t="s">
        <v>15</v>
      </c>
      <c r="D48" s="331" t="s">
        <v>119</v>
      </c>
      <c r="E48" s="329">
        <v>14500</v>
      </c>
    </row>
    <row r="49" spans="1:9" s="272" customFormat="1" ht="17.25" customHeight="1">
      <c r="A49" s="324">
        <v>6287920</v>
      </c>
      <c r="B49" s="329">
        <v>4711848.46</v>
      </c>
      <c r="C49" s="330" t="s">
        <v>95</v>
      </c>
      <c r="D49" s="331" t="s">
        <v>96</v>
      </c>
      <c r="E49" s="329">
        <v>420565</v>
      </c>
    </row>
    <row r="50" spans="1:9" s="272" customFormat="1" ht="18.75" customHeight="1">
      <c r="A50" s="324">
        <v>85120</v>
      </c>
      <c r="B50" s="329">
        <v>15099.19</v>
      </c>
      <c r="C50" s="330" t="s">
        <v>95</v>
      </c>
      <c r="D50" s="331" t="s">
        <v>101</v>
      </c>
      <c r="E50" s="329">
        <v>525</v>
      </c>
      <c r="I50" s="272" t="s">
        <v>83</v>
      </c>
    </row>
    <row r="51" spans="1:9" s="272" customFormat="1" ht="15.75" customHeight="1">
      <c r="A51" s="324">
        <v>3089520</v>
      </c>
      <c r="B51" s="329">
        <v>3089520</v>
      </c>
      <c r="C51" s="330" t="s">
        <v>93</v>
      </c>
      <c r="D51" s="331" t="s">
        <v>94</v>
      </c>
      <c r="E51" s="329">
        <v>257460</v>
      </c>
    </row>
    <row r="52" spans="1:9" s="272" customFormat="1" ht="16.5" customHeight="1">
      <c r="A52" s="332">
        <v>1842200</v>
      </c>
      <c r="B52" s="329">
        <v>520060.25</v>
      </c>
      <c r="C52" s="330" t="s">
        <v>8</v>
      </c>
      <c r="D52" s="331" t="s">
        <v>97</v>
      </c>
      <c r="E52" s="329">
        <v>97469.25</v>
      </c>
      <c r="I52" s="272" t="s">
        <v>83</v>
      </c>
    </row>
    <row r="53" spans="1:9" s="272" customFormat="1" ht="16.5" customHeight="1">
      <c r="A53" s="332" t="s">
        <v>5</v>
      </c>
      <c r="B53" s="329" t="s">
        <v>5</v>
      </c>
      <c r="C53" s="330" t="s">
        <v>8</v>
      </c>
      <c r="D53" s="331" t="s">
        <v>212</v>
      </c>
      <c r="E53" s="329" t="s">
        <v>5</v>
      </c>
    </row>
    <row r="54" spans="1:9" s="272" customFormat="1" ht="18" customHeight="1">
      <c r="A54" s="332">
        <v>4137840</v>
      </c>
      <c r="B54" s="329">
        <v>2676882</v>
      </c>
      <c r="C54" s="330" t="s">
        <v>9</v>
      </c>
      <c r="D54" s="331" t="s">
        <v>102</v>
      </c>
      <c r="E54" s="329">
        <v>247008.73</v>
      </c>
    </row>
    <row r="55" spans="1:9" s="272" customFormat="1" ht="18" customHeight="1">
      <c r="A55" s="332">
        <v>441800</v>
      </c>
      <c r="B55" s="329">
        <v>377350</v>
      </c>
      <c r="C55" s="330" t="s">
        <v>9</v>
      </c>
      <c r="D55" s="331" t="s">
        <v>213</v>
      </c>
      <c r="E55" s="329">
        <v>158950</v>
      </c>
      <c r="H55" s="272" t="s">
        <v>83</v>
      </c>
    </row>
    <row r="56" spans="1:9" s="272" customFormat="1" ht="18" customHeight="1">
      <c r="A56" s="332">
        <v>1111000</v>
      </c>
      <c r="B56" s="329">
        <v>586367.80000000005</v>
      </c>
      <c r="C56" s="333" t="s">
        <v>10</v>
      </c>
      <c r="D56" s="331" t="s">
        <v>98</v>
      </c>
      <c r="E56" s="329">
        <v>184981.8</v>
      </c>
    </row>
    <row r="57" spans="1:9" s="272" customFormat="1" ht="18.75" customHeight="1">
      <c r="A57" s="332">
        <v>1649480</v>
      </c>
      <c r="B57" s="329">
        <v>1635390</v>
      </c>
      <c r="C57" s="334" t="s">
        <v>10</v>
      </c>
      <c r="D57" s="331" t="s">
        <v>120</v>
      </c>
      <c r="E57" s="329">
        <v>816260</v>
      </c>
      <c r="H57" s="272" t="s">
        <v>83</v>
      </c>
    </row>
    <row r="58" spans="1:9" s="272" customFormat="1" ht="17.25" customHeight="1">
      <c r="A58" s="324">
        <v>275000</v>
      </c>
      <c r="B58" s="335">
        <v>280576.34999999998</v>
      </c>
      <c r="C58" s="334" t="s">
        <v>11</v>
      </c>
      <c r="D58" s="331" t="s">
        <v>98</v>
      </c>
      <c r="E58" s="335">
        <v>37671.449999999997</v>
      </c>
    </row>
    <row r="59" spans="1:9" s="272" customFormat="1" ht="15" customHeight="1">
      <c r="A59" s="324">
        <v>325280</v>
      </c>
      <c r="B59" s="335">
        <v>211280</v>
      </c>
      <c r="C59" s="334" t="s">
        <v>12</v>
      </c>
      <c r="D59" s="331" t="s">
        <v>103</v>
      </c>
      <c r="E59" s="335" t="s">
        <v>5</v>
      </c>
    </row>
    <row r="60" spans="1:9" s="272" customFormat="1" ht="15.75" customHeight="1">
      <c r="A60" s="324">
        <v>2537800</v>
      </c>
      <c r="B60" s="329">
        <v>2537800</v>
      </c>
      <c r="C60" s="334" t="s">
        <v>12</v>
      </c>
      <c r="D60" s="331" t="s">
        <v>214</v>
      </c>
      <c r="E60" s="329">
        <v>130000</v>
      </c>
    </row>
    <row r="61" spans="1:9" s="272" customFormat="1" ht="15.75" customHeight="1">
      <c r="A61" s="324">
        <v>98900</v>
      </c>
      <c r="B61" s="329">
        <v>86650</v>
      </c>
      <c r="C61" s="334" t="s">
        <v>14</v>
      </c>
      <c r="D61" s="331" t="s">
        <v>104</v>
      </c>
      <c r="E61" s="329" t="s">
        <v>5</v>
      </c>
    </row>
    <row r="62" spans="1:9" s="272" customFormat="1" ht="15.75" customHeight="1">
      <c r="A62" s="324" t="s">
        <v>5</v>
      </c>
      <c r="B62" s="329">
        <v>1857000</v>
      </c>
      <c r="C62" s="334" t="s">
        <v>14</v>
      </c>
      <c r="D62" s="331" t="s">
        <v>215</v>
      </c>
      <c r="E62" s="329">
        <v>1857000</v>
      </c>
    </row>
    <row r="63" spans="1:9" s="272" customFormat="1" ht="15.75" customHeight="1">
      <c r="A63" s="324" t="s">
        <v>5</v>
      </c>
      <c r="B63" s="329">
        <v>2680000</v>
      </c>
      <c r="C63" s="334" t="s">
        <v>13</v>
      </c>
      <c r="D63" s="331" t="s">
        <v>105</v>
      </c>
      <c r="E63" s="329">
        <v>2680000</v>
      </c>
    </row>
    <row r="64" spans="1:9" s="272" customFormat="1" ht="15" customHeight="1">
      <c r="A64" s="324">
        <v>3846000</v>
      </c>
      <c r="B64" s="329">
        <v>1128000</v>
      </c>
      <c r="C64" s="334" t="s">
        <v>13</v>
      </c>
      <c r="D64" s="331" t="s">
        <v>106</v>
      </c>
      <c r="E64" s="329" t="s">
        <v>5</v>
      </c>
    </row>
    <row r="65" spans="1:12" s="272" customFormat="1" ht="14.25" customHeight="1" thickBot="1">
      <c r="A65" s="336">
        <f>SUM(A47:A64)</f>
        <v>27600000</v>
      </c>
      <c r="B65" s="337">
        <f>SUM(B47:B64)</f>
        <v>23391303.700000003</v>
      </c>
      <c r="C65" s="330"/>
      <c r="D65" s="331"/>
      <c r="E65" s="337">
        <f>SUM(E47:E64)</f>
        <v>7073288.8800000008</v>
      </c>
    </row>
    <row r="66" spans="1:12" s="272" customFormat="1" ht="18.75" customHeight="1" thickTop="1">
      <c r="B66" s="338">
        <v>359318.62</v>
      </c>
      <c r="C66" s="339" t="s">
        <v>69</v>
      </c>
      <c r="D66" s="340"/>
      <c r="E66" s="338">
        <v>14078.16</v>
      </c>
      <c r="F66" s="273"/>
    </row>
    <row r="67" spans="1:12" s="272" customFormat="1" ht="18.75" customHeight="1">
      <c r="B67" s="338">
        <v>413340</v>
      </c>
      <c r="C67" s="341" t="s">
        <v>195</v>
      </c>
      <c r="D67" s="340"/>
      <c r="E67" s="342">
        <v>100000</v>
      </c>
      <c r="F67" s="273"/>
    </row>
    <row r="68" spans="1:12" s="272" customFormat="1" ht="18.75" customHeight="1">
      <c r="B68" s="338">
        <v>2629782</v>
      </c>
      <c r="C68" s="341" t="s">
        <v>81</v>
      </c>
      <c r="D68" s="340"/>
      <c r="E68" s="342" t="s">
        <v>5</v>
      </c>
      <c r="F68" s="273"/>
    </row>
    <row r="69" spans="1:12" s="272" customFormat="1" ht="18.75" customHeight="1">
      <c r="B69" s="342">
        <v>901477.48</v>
      </c>
      <c r="C69" s="341" t="s">
        <v>230</v>
      </c>
      <c r="D69" s="340"/>
      <c r="E69" s="342">
        <v>51955.35</v>
      </c>
      <c r="F69" s="273"/>
    </row>
    <row r="70" spans="1:12" s="272" customFormat="1" ht="18.75" customHeight="1">
      <c r="B70" s="342">
        <v>789291</v>
      </c>
      <c r="C70" s="341" t="s">
        <v>176</v>
      </c>
      <c r="D70" s="340"/>
      <c r="E70" s="342" t="s">
        <v>5</v>
      </c>
      <c r="F70" s="273"/>
    </row>
    <row r="71" spans="1:12" s="272" customFormat="1" ht="18.75" customHeight="1">
      <c r="B71" s="342">
        <v>8238400</v>
      </c>
      <c r="C71" s="341" t="s">
        <v>231</v>
      </c>
      <c r="D71" s="340"/>
      <c r="E71" s="342">
        <v>680100</v>
      </c>
      <c r="F71" s="273"/>
      <c r="L71" s="272" t="s">
        <v>83</v>
      </c>
    </row>
    <row r="72" spans="1:12" s="272" customFormat="1" ht="18.75" customHeight="1">
      <c r="B72" s="342">
        <v>1056500</v>
      </c>
      <c r="C72" s="341" t="s">
        <v>232</v>
      </c>
      <c r="D72" s="340"/>
      <c r="E72" s="342">
        <v>90500</v>
      </c>
      <c r="F72" s="273"/>
    </row>
    <row r="73" spans="1:12" s="272" customFormat="1" ht="16.5" customHeight="1">
      <c r="A73" s="343"/>
      <c r="B73" s="329">
        <v>1100000</v>
      </c>
      <c r="C73" s="341" t="s">
        <v>233</v>
      </c>
      <c r="D73" s="340"/>
      <c r="E73" s="329">
        <v>100000</v>
      </c>
      <c r="F73" s="273"/>
    </row>
    <row r="74" spans="1:12" s="272" customFormat="1" ht="17.25" customHeight="1">
      <c r="A74" s="343"/>
      <c r="B74" s="329">
        <v>3451000</v>
      </c>
      <c r="C74" s="341" t="s">
        <v>76</v>
      </c>
      <c r="D74" s="340"/>
      <c r="E74" s="329" t="s">
        <v>5</v>
      </c>
      <c r="F74" s="275"/>
    </row>
    <row r="75" spans="1:12" s="272" customFormat="1" ht="17.25" customHeight="1">
      <c r="A75" s="343"/>
      <c r="B75" s="329">
        <v>6488433</v>
      </c>
      <c r="C75" s="341" t="s">
        <v>16</v>
      </c>
      <c r="D75" s="340"/>
      <c r="E75" s="329">
        <v>970000</v>
      </c>
      <c r="F75" s="275"/>
    </row>
    <row r="76" spans="1:12" s="272" customFormat="1" ht="19.5" customHeight="1">
      <c r="A76" s="343"/>
      <c r="B76" s="344">
        <v>2988000</v>
      </c>
      <c r="C76" s="274" t="s">
        <v>238</v>
      </c>
      <c r="D76" s="340"/>
      <c r="E76" s="329" t="s">
        <v>5</v>
      </c>
      <c r="F76" s="273"/>
    </row>
    <row r="77" spans="1:12" s="272" customFormat="1" ht="15" customHeight="1">
      <c r="A77" s="343"/>
      <c r="B77" s="344">
        <v>70000</v>
      </c>
      <c r="C77" s="341" t="s">
        <v>245</v>
      </c>
      <c r="D77" s="340"/>
      <c r="E77" s="335" t="s">
        <v>5</v>
      </c>
      <c r="F77" s="273"/>
      <c r="H77" s="272" t="s">
        <v>83</v>
      </c>
    </row>
    <row r="78" spans="1:12" s="272" customFormat="1" ht="17.25" customHeight="1">
      <c r="A78" s="343"/>
      <c r="B78" s="371">
        <v>75000</v>
      </c>
      <c r="C78" s="341" t="s">
        <v>257</v>
      </c>
      <c r="D78" s="340"/>
      <c r="E78" s="335" t="s">
        <v>5</v>
      </c>
      <c r="F78" s="273"/>
      <c r="J78" s="272" t="s">
        <v>83</v>
      </c>
    </row>
    <row r="79" spans="1:12" s="272" customFormat="1" ht="17.25" customHeight="1">
      <c r="A79" s="343"/>
      <c r="B79" s="372">
        <v>191435.2</v>
      </c>
      <c r="C79" s="341" t="s">
        <v>277</v>
      </c>
      <c r="D79" s="340"/>
      <c r="E79" s="345">
        <v>191435.2</v>
      </c>
      <c r="F79" s="273"/>
    </row>
    <row r="80" spans="1:12" s="272" customFormat="1" ht="17.25" customHeight="1">
      <c r="A80" s="343"/>
      <c r="B80" s="346">
        <f>SUM(B66:B79)</f>
        <v>28751977.300000001</v>
      </c>
      <c r="C80" s="347" t="s">
        <v>72</v>
      </c>
      <c r="D80" s="340"/>
      <c r="E80" s="346">
        <f>SUM(E66+E67+E69+E71+E72+E73+E75+E79)</f>
        <v>2198068.71</v>
      </c>
      <c r="F80" s="273"/>
    </row>
    <row r="81" spans="1:11" s="272" customFormat="1" ht="18.75" customHeight="1">
      <c r="A81" s="343"/>
      <c r="B81" s="346">
        <f>SUM(B65+B80)</f>
        <v>52143281</v>
      </c>
      <c r="C81" s="348" t="s">
        <v>56</v>
      </c>
      <c r="D81" s="331"/>
      <c r="E81" s="346">
        <f>SUM(E65+E80)</f>
        <v>9271357.5899999999</v>
      </c>
      <c r="F81" s="273"/>
    </row>
    <row r="82" spans="1:11" s="272" customFormat="1" ht="18" customHeight="1">
      <c r="A82" s="343"/>
      <c r="B82" s="335">
        <v>2116400.59</v>
      </c>
      <c r="C82" s="348" t="s">
        <v>64</v>
      </c>
      <c r="D82" s="331"/>
      <c r="E82" s="342">
        <v>2092842.28</v>
      </c>
      <c r="F82" s="273"/>
    </row>
    <row r="83" spans="1:11" s="272" customFormat="1" ht="14.25" customHeight="1">
      <c r="A83" s="343"/>
      <c r="B83" s="349"/>
      <c r="C83" s="348" t="s">
        <v>252</v>
      </c>
      <c r="D83" s="331"/>
      <c r="E83" s="350"/>
      <c r="F83" s="273"/>
    </row>
    <row r="84" spans="1:11" s="272" customFormat="1" ht="14.25" customHeight="1">
      <c r="A84" s="343"/>
      <c r="B84" s="349"/>
      <c r="C84" s="348" t="s">
        <v>65</v>
      </c>
      <c r="D84" s="331"/>
      <c r="E84" s="335"/>
      <c r="F84" s="273"/>
    </row>
    <row r="85" spans="1:11" s="272" customFormat="1" ht="15" customHeight="1" thickBot="1">
      <c r="A85" s="343"/>
      <c r="B85" s="336">
        <f>SUM(B9+B39-B81)</f>
        <v>31006233.060000002</v>
      </c>
      <c r="C85" s="330" t="s">
        <v>55</v>
      </c>
      <c r="D85" s="331"/>
      <c r="E85" s="337">
        <f>SUM(E9+E39-E81)</f>
        <v>31006233.059999999</v>
      </c>
      <c r="F85" s="273"/>
    </row>
    <row r="86" spans="1:11" s="165" customFormat="1" ht="22.5" customHeight="1" thickTop="1">
      <c r="A86" s="276"/>
      <c r="B86" s="277"/>
      <c r="C86" s="278"/>
      <c r="D86" s="279"/>
      <c r="E86" s="277"/>
      <c r="F86" s="278"/>
    </row>
    <row r="87" spans="1:11" s="280" customFormat="1">
      <c r="A87" s="351" t="s">
        <v>34</v>
      </c>
      <c r="B87" s="352"/>
      <c r="C87" s="280" t="s">
        <v>86</v>
      </c>
      <c r="D87" s="353" t="s">
        <v>118</v>
      </c>
      <c r="E87" s="354"/>
      <c r="F87" s="165"/>
      <c r="K87" s="280" t="s">
        <v>83</v>
      </c>
    </row>
    <row r="88" spans="1:11" s="280" customFormat="1" ht="24.75" customHeight="1">
      <c r="A88" s="351"/>
      <c r="B88" s="352"/>
      <c r="D88" s="353"/>
      <c r="E88" s="354"/>
      <c r="F88" s="165"/>
    </row>
    <row r="89" spans="1:11" s="280" customFormat="1">
      <c r="A89" s="351" t="s">
        <v>255</v>
      </c>
      <c r="B89" s="355"/>
      <c r="D89" s="353"/>
      <c r="E89" s="356"/>
      <c r="F89" s="165"/>
    </row>
    <row r="90" spans="1:11" s="280" customFormat="1" ht="18" customHeight="1">
      <c r="A90" s="351" t="s">
        <v>254</v>
      </c>
      <c r="B90" s="355"/>
      <c r="D90" s="353"/>
      <c r="E90" s="356"/>
      <c r="F90" s="165"/>
    </row>
    <row r="91" spans="1:11" s="280" customFormat="1" ht="18" customHeight="1">
      <c r="A91" s="351" t="s">
        <v>253</v>
      </c>
      <c r="B91" s="355"/>
      <c r="D91" s="353"/>
      <c r="E91" s="355"/>
      <c r="F91" s="165"/>
    </row>
    <row r="92" spans="1:11" s="271" customFormat="1">
      <c r="A92" s="276" t="s">
        <v>199</v>
      </c>
      <c r="B92" s="281"/>
      <c r="C92" s="278"/>
      <c r="D92" s="279"/>
      <c r="E92" s="281"/>
      <c r="F92" s="165"/>
    </row>
    <row r="93" spans="1:11" s="165" customFormat="1">
      <c r="A93" s="163"/>
      <c r="B93" s="282"/>
      <c r="D93" s="173"/>
      <c r="E93" s="282"/>
    </row>
    <row r="94" spans="1:11" s="165" customFormat="1">
      <c r="A94" s="163"/>
      <c r="B94" s="282"/>
      <c r="D94" s="173"/>
      <c r="E94" s="282"/>
    </row>
    <row r="95" spans="1:11" s="165" customFormat="1">
      <c r="A95" s="163"/>
      <c r="B95" s="282"/>
      <c r="D95" s="173"/>
      <c r="E95" s="282"/>
    </row>
    <row r="96" spans="1:11" s="165" customFormat="1">
      <c r="A96" s="163"/>
      <c r="B96" s="282"/>
      <c r="D96" s="173"/>
      <c r="E96" s="282"/>
    </row>
    <row r="97" spans="1:5" s="165" customFormat="1">
      <c r="A97" s="163"/>
      <c r="B97" s="282"/>
      <c r="D97" s="173"/>
      <c r="E97" s="282"/>
    </row>
    <row r="98" spans="1:5" s="165" customFormat="1">
      <c r="A98" s="163"/>
      <c r="B98" s="282"/>
      <c r="D98" s="173"/>
      <c r="E98" s="282"/>
    </row>
    <row r="99" spans="1:5" s="165" customFormat="1">
      <c r="A99" s="163"/>
      <c r="B99" s="282"/>
      <c r="D99" s="173"/>
      <c r="E99" s="183"/>
    </row>
    <row r="100" spans="1:5" s="165" customFormat="1">
      <c r="A100" s="163"/>
      <c r="B100" s="283"/>
      <c r="D100" s="173"/>
      <c r="E100" s="283"/>
    </row>
    <row r="101" spans="1:5" s="165" customFormat="1">
      <c r="A101" s="163"/>
      <c r="B101" s="282"/>
      <c r="D101" s="173"/>
      <c r="E101" s="282"/>
    </row>
    <row r="102" spans="1:5" s="165" customFormat="1">
      <c r="A102" s="163"/>
      <c r="B102" s="282"/>
      <c r="D102" s="173"/>
      <c r="E102" s="282"/>
    </row>
    <row r="103" spans="1:5" s="165" customFormat="1">
      <c r="A103" s="163"/>
      <c r="B103" s="282"/>
      <c r="D103" s="173"/>
      <c r="E103" s="282"/>
    </row>
    <row r="104" spans="1:5" s="165" customFormat="1">
      <c r="A104" s="163"/>
      <c r="B104" s="282"/>
      <c r="D104" s="173"/>
      <c r="E104" s="282"/>
    </row>
    <row r="105" spans="1:5" s="165" customFormat="1">
      <c r="A105" s="163"/>
      <c r="B105" s="282"/>
      <c r="D105" s="173"/>
      <c r="E105" s="282"/>
    </row>
    <row r="106" spans="1:5" s="165" customFormat="1">
      <c r="A106" s="163"/>
      <c r="B106" s="282"/>
      <c r="D106" s="173"/>
      <c r="E106" s="282"/>
    </row>
    <row r="107" spans="1:5" s="165" customFormat="1">
      <c r="A107" s="163"/>
      <c r="B107" s="282"/>
      <c r="D107" s="173"/>
      <c r="E107" s="282"/>
    </row>
    <row r="108" spans="1:5" s="165" customFormat="1">
      <c r="A108" s="163"/>
      <c r="B108" s="282"/>
      <c r="D108" s="173"/>
      <c r="E108" s="282"/>
    </row>
    <row r="109" spans="1:5" s="165" customFormat="1">
      <c r="A109" s="163"/>
      <c r="B109" s="282"/>
      <c r="D109" s="173"/>
      <c r="E109" s="282"/>
    </row>
    <row r="110" spans="1:5" s="165" customFormat="1">
      <c r="A110" s="163"/>
      <c r="B110" s="282"/>
      <c r="D110" s="173"/>
      <c r="E110" s="282"/>
    </row>
    <row r="111" spans="1:5" s="165" customFormat="1">
      <c r="A111" s="163"/>
      <c r="B111" s="282"/>
      <c r="D111" s="173"/>
      <c r="E111" s="282"/>
    </row>
    <row r="112" spans="1:5" s="165" customFormat="1">
      <c r="A112" s="163"/>
      <c r="B112" s="282"/>
      <c r="D112" s="173"/>
      <c r="E112" s="282"/>
    </row>
    <row r="113" spans="1:5" s="165" customFormat="1">
      <c r="A113" s="163"/>
      <c r="B113" s="282"/>
      <c r="D113" s="173"/>
      <c r="E113" s="282"/>
    </row>
    <row r="114" spans="1:5" s="165" customFormat="1">
      <c r="A114" s="163"/>
      <c r="B114" s="282"/>
      <c r="D114" s="173"/>
      <c r="E114" s="282"/>
    </row>
    <row r="115" spans="1:5" s="165" customFormat="1">
      <c r="A115" s="163"/>
      <c r="B115" s="282"/>
      <c r="D115" s="173"/>
      <c r="E115" s="282"/>
    </row>
    <row r="116" spans="1:5" s="165" customFormat="1">
      <c r="A116" s="163"/>
      <c r="B116" s="282"/>
      <c r="D116" s="173"/>
      <c r="E116" s="282"/>
    </row>
    <row r="117" spans="1:5" s="165" customFormat="1">
      <c r="A117" s="163"/>
      <c r="B117" s="282"/>
      <c r="D117" s="173"/>
      <c r="E117" s="282"/>
    </row>
    <row r="118" spans="1:5" s="165" customFormat="1">
      <c r="A118" s="163"/>
      <c r="B118" s="282"/>
      <c r="D118" s="173"/>
      <c r="E118" s="282"/>
    </row>
    <row r="119" spans="1:5" s="165" customFormat="1">
      <c r="A119" s="163"/>
      <c r="B119" s="282"/>
      <c r="D119" s="173"/>
      <c r="E119" s="282"/>
    </row>
    <row r="120" spans="1:5" s="165" customFormat="1">
      <c r="A120" s="163"/>
      <c r="B120" s="282"/>
      <c r="D120" s="173"/>
      <c r="E120" s="282"/>
    </row>
    <row r="121" spans="1:5" s="165" customFormat="1">
      <c r="A121" s="163"/>
      <c r="B121" s="282"/>
      <c r="D121" s="173"/>
      <c r="E121" s="282"/>
    </row>
    <row r="122" spans="1:5" s="165" customFormat="1">
      <c r="A122" s="163"/>
      <c r="B122" s="282"/>
      <c r="D122" s="173"/>
      <c r="E122" s="282"/>
    </row>
    <row r="123" spans="1:5" s="165" customFormat="1">
      <c r="A123" s="163"/>
      <c r="B123" s="282"/>
      <c r="D123" s="173"/>
      <c r="E123" s="282"/>
    </row>
    <row r="124" spans="1:5" s="165" customFormat="1">
      <c r="A124" s="163"/>
      <c r="B124" s="282"/>
      <c r="D124" s="173"/>
      <c r="E124" s="282"/>
    </row>
    <row r="125" spans="1:5" s="165" customFormat="1">
      <c r="A125" s="163"/>
      <c r="B125" s="282"/>
      <c r="D125" s="173"/>
      <c r="E125" s="282"/>
    </row>
    <row r="126" spans="1:5" s="165" customFormat="1">
      <c r="A126" s="163"/>
      <c r="B126" s="282"/>
      <c r="D126" s="173"/>
      <c r="E126" s="282"/>
    </row>
    <row r="127" spans="1:5" s="165" customFormat="1">
      <c r="A127" s="163"/>
      <c r="B127" s="282"/>
      <c r="D127" s="173"/>
      <c r="E127" s="282"/>
    </row>
    <row r="128" spans="1:5" s="165" customFormat="1">
      <c r="A128" s="163"/>
      <c r="B128" s="282"/>
      <c r="D128" s="173"/>
      <c r="E128" s="282"/>
    </row>
    <row r="129" spans="1:5" s="165" customFormat="1">
      <c r="A129" s="163"/>
      <c r="B129" s="282"/>
      <c r="D129" s="173"/>
      <c r="E129" s="282"/>
    </row>
    <row r="130" spans="1:5" s="165" customFormat="1">
      <c r="A130" s="163"/>
      <c r="B130" s="282"/>
      <c r="D130" s="173"/>
      <c r="E130" s="282"/>
    </row>
    <row r="131" spans="1:5" s="165" customFormat="1">
      <c r="A131" s="163"/>
      <c r="B131" s="282"/>
      <c r="D131" s="173"/>
      <c r="E131" s="282"/>
    </row>
    <row r="132" spans="1:5" s="165" customFormat="1">
      <c r="A132" s="163"/>
      <c r="B132" s="282"/>
      <c r="D132" s="173"/>
      <c r="E132" s="282"/>
    </row>
    <row r="133" spans="1:5" s="165" customFormat="1">
      <c r="A133" s="163"/>
      <c r="B133" s="282"/>
      <c r="D133" s="173"/>
      <c r="E133" s="282"/>
    </row>
    <row r="134" spans="1:5" s="165" customFormat="1">
      <c r="A134" s="163"/>
      <c r="B134" s="282"/>
      <c r="D134" s="173"/>
      <c r="E134" s="282"/>
    </row>
    <row r="135" spans="1:5" s="165" customFormat="1">
      <c r="A135" s="163"/>
      <c r="B135" s="282"/>
      <c r="D135" s="173"/>
      <c r="E135" s="282"/>
    </row>
    <row r="136" spans="1:5" s="165" customFormat="1">
      <c r="A136" s="163"/>
      <c r="B136" s="282"/>
      <c r="D136" s="173"/>
      <c r="E136" s="282"/>
    </row>
    <row r="137" spans="1:5" s="165" customFormat="1">
      <c r="A137" s="163"/>
      <c r="B137" s="282"/>
      <c r="D137" s="173"/>
      <c r="E137" s="282"/>
    </row>
    <row r="138" spans="1:5" s="165" customFormat="1">
      <c r="A138" s="163"/>
      <c r="B138" s="282"/>
      <c r="D138" s="173"/>
      <c r="E138" s="282"/>
    </row>
    <row r="139" spans="1:5" s="165" customFormat="1">
      <c r="A139" s="163"/>
      <c r="B139" s="282"/>
      <c r="D139" s="173"/>
      <c r="E139" s="282"/>
    </row>
    <row r="140" spans="1:5" s="165" customFormat="1">
      <c r="A140" s="163"/>
      <c r="B140" s="282"/>
      <c r="D140" s="173"/>
      <c r="E140" s="282"/>
    </row>
    <row r="141" spans="1:5" s="165" customFormat="1">
      <c r="A141" s="163"/>
      <c r="B141" s="282"/>
      <c r="D141" s="173"/>
      <c r="E141" s="282"/>
    </row>
    <row r="142" spans="1:5" s="165" customFormat="1">
      <c r="A142" s="163"/>
      <c r="B142" s="282"/>
      <c r="D142" s="173"/>
      <c r="E142" s="282"/>
    </row>
    <row r="143" spans="1:5" s="165" customFormat="1">
      <c r="A143" s="163"/>
      <c r="B143" s="282"/>
      <c r="D143" s="173"/>
      <c r="E143" s="282"/>
    </row>
    <row r="144" spans="1:5" s="165" customFormat="1">
      <c r="A144" s="163"/>
      <c r="B144" s="282"/>
      <c r="D144" s="173"/>
      <c r="E144" s="282"/>
    </row>
    <row r="145" spans="1:5" s="165" customFormat="1">
      <c r="A145" s="163"/>
      <c r="B145" s="282"/>
      <c r="D145" s="173"/>
      <c r="E145" s="282"/>
    </row>
    <row r="146" spans="1:5" s="165" customFormat="1">
      <c r="A146" s="163"/>
      <c r="B146" s="282"/>
      <c r="D146" s="173"/>
      <c r="E146" s="282"/>
    </row>
    <row r="147" spans="1:5" s="165" customFormat="1">
      <c r="A147" s="163"/>
      <c r="B147" s="282"/>
      <c r="D147" s="173"/>
      <c r="E147" s="282"/>
    </row>
    <row r="148" spans="1:5" s="165" customFormat="1">
      <c r="A148" s="163"/>
      <c r="B148" s="282"/>
      <c r="D148" s="173"/>
      <c r="E148" s="282"/>
    </row>
    <row r="149" spans="1:5" s="165" customFormat="1">
      <c r="A149" s="163"/>
      <c r="B149" s="282"/>
      <c r="D149" s="173"/>
      <c r="E149" s="282"/>
    </row>
    <row r="150" spans="1:5" s="165" customFormat="1">
      <c r="A150" s="163"/>
      <c r="B150" s="282"/>
      <c r="D150" s="173"/>
      <c r="E150" s="282"/>
    </row>
    <row r="151" spans="1:5" s="165" customFormat="1">
      <c r="A151" s="163"/>
      <c r="B151" s="282"/>
      <c r="D151" s="173"/>
      <c r="E151" s="282"/>
    </row>
  </sheetData>
  <mergeCells count="9">
    <mergeCell ref="A44:B44"/>
    <mergeCell ref="C44:C45"/>
    <mergeCell ref="D44:D45"/>
    <mergeCell ref="A1:E1"/>
    <mergeCell ref="A4:E4"/>
    <mergeCell ref="A7:B7"/>
    <mergeCell ref="C7:C8"/>
    <mergeCell ref="D7:D8"/>
    <mergeCell ref="A43:E43"/>
  </mergeCells>
  <phoneticPr fontId="0" type="noConversion"/>
  <pageMargins left="0.51" right="0.16" top="0.46" bottom="0.21" header="0.12" footer="0.24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2</vt:i4>
      </vt:variant>
    </vt:vector>
  </HeadingPairs>
  <TitlesOfParts>
    <vt:vector size="10" baseType="lpstr">
      <vt:lpstr>มห1.ประกอบ</vt:lpstr>
      <vt:lpstr>ธกส</vt:lpstr>
      <vt:lpstr>มหประกอบงบ</vt:lpstr>
      <vt:lpstr>หมายเหตุ 2</vt:lpstr>
      <vt:lpstr>หมายเหตุ </vt:lpstr>
      <vt:lpstr>กระดาษทำการ</vt:lpstr>
      <vt:lpstr>งบทดลอง </vt:lpstr>
      <vt:lpstr>รับจ่ายเงินสด</vt:lpstr>
      <vt:lpstr>กระดาษทำการ!Print_Area</vt:lpstr>
      <vt:lpstr>รับจ่ายเงินสด!Print_Area</vt:lpstr>
    </vt:vector>
  </TitlesOfParts>
  <Company>Compaq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2012-05-09T09:18:43Z</cp:lastPrinted>
  <dcterms:created xsi:type="dcterms:W3CDTF">2004-11-17T03:08:17Z</dcterms:created>
  <dcterms:modified xsi:type="dcterms:W3CDTF">2012-05-09T09:20:14Z</dcterms:modified>
</cp:coreProperties>
</file>