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80" windowHeight="6945" tabRatio="848" activeTab="5"/>
  </bookViews>
  <sheets>
    <sheet name="มห1.ประกอบ" sheetId="1" r:id="rId1"/>
    <sheet name="ธกส" sheetId="2" r:id="rId2"/>
    <sheet name="งบทดลอง " sheetId="3" r:id="rId3"/>
    <sheet name="รับจ่ายเงินสด" sheetId="4" r:id="rId4"/>
    <sheet name="หมายเหตุ" sheetId="5" r:id="rId5"/>
    <sheet name="กระดาษทำการ" sheetId="6" r:id="rId6"/>
  </sheets>
  <definedNames>
    <definedName name="_xlnm.Print_Area" localSheetId="3">'รับจ่ายเงินสด'!$A$1:$M$84</definedName>
  </definedNames>
  <calcPr fullCalcOnLoad="1"/>
</workbook>
</file>

<file path=xl/sharedStrings.xml><?xml version="1.0" encoding="utf-8"?>
<sst xmlns="http://schemas.openxmlformats.org/spreadsheetml/2006/main" count="519" uniqueCount="309">
  <si>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</si>
  <si>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</si>
  <si>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</si>
  <si>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</si>
  <si>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</si>
  <si>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</si>
  <si>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</si>
  <si>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</si>
  <si>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</si>
  <si>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</si>
  <si>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</si>
  <si>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งบกลาง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</si>
  <si>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</si>
  <si>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</si>
  <si>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</si>
  <si>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</si>
  <si>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</si>
  <si>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</si>
  <si>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</si>
  <si>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</si>
  <si>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</si>
  <si>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</si>
  <si>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</si>
  <si>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</si>
  <si>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</si>
  <si>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</si>
  <si>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</si>
  <si>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</si>
  <si>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</si>
  <si>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</si>
  <si>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</si>
  <si>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</si>
  <si>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</si>
  <si>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</si>
  <si>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</si>
  <si>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</si>
  <si>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 xml:space="preserve">      ( นางสาวมณฑกานต์        หวังถนอม )</t>
  </si>
  <si>
    <t>ธกส. สาขาทับสะแก    635 - 2 - 18114 - 1</t>
  </si>
  <si>
    <t>ค่าใช้จ่าย  5%</t>
  </si>
  <si>
    <t>วันที่</t>
  </si>
  <si>
    <t>เลขที่เช็ค</t>
  </si>
  <si>
    <t>รับฝาก    (หมายเหตุ 2)</t>
  </si>
  <si>
    <t xml:space="preserve">   ผู้ตรวจสอบ</t>
  </si>
  <si>
    <t>รวม</t>
  </si>
  <si>
    <t>เงินประกันสัญญา</t>
  </si>
  <si>
    <t xml:space="preserve">                                                                                                                                         </t>
  </si>
  <si>
    <t>ประมาณการ</t>
  </si>
  <si>
    <t>รวมรายรับตามงบประมาณ</t>
  </si>
  <si>
    <t>รหัสบัญชี</t>
  </si>
  <si>
    <t xml:space="preserve"> </t>
  </si>
  <si>
    <t xml:space="preserve">  (ลงชื่อ)   .............................................................</t>
  </si>
  <si>
    <t>รายรับจริง</t>
  </si>
  <si>
    <t xml:space="preserve">งบทดลอง  </t>
  </si>
  <si>
    <t>510000</t>
  </si>
  <si>
    <t>531000</t>
  </si>
  <si>
    <t>532000</t>
  </si>
  <si>
    <t>534000</t>
  </si>
  <si>
    <t>รายได้จากทุน</t>
  </si>
  <si>
    <t>533000</t>
  </si>
  <si>
    <t>560000</t>
  </si>
  <si>
    <t>541000</t>
  </si>
  <si>
    <t>542000</t>
  </si>
  <si>
    <t>411000</t>
  </si>
  <si>
    <t>412000</t>
  </si>
  <si>
    <t>413000</t>
  </si>
  <si>
    <t>415000</t>
  </si>
  <si>
    <t>421000</t>
  </si>
  <si>
    <t>416000</t>
  </si>
  <si>
    <t>431000</t>
  </si>
  <si>
    <t>รับฝาก             (หมายเหตุ 2 )</t>
  </si>
  <si>
    <t>ส่วนลด 6%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</si>
  <si>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</si>
  <si>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</si>
  <si>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</si>
  <si>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</si>
  <si>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</si>
  <si>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</si>
  <si>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</si>
  <si>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</si>
  <si>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</si>
  <si>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</si>
  <si>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</si>
  <si>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 xml:space="preserve"> ภาษีรังนกอีแอ่น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</si>
  <si>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</si>
  <si>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</si>
  <si>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</si>
  <si>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</si>
  <si>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</si>
  <si>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</si>
  <si>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</si>
  <si>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</si>
  <si>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</si>
  <si>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</si>
  <si>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</si>
  <si>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</si>
  <si>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</si>
  <si>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</si>
  <si>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</si>
  <si>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 xml:space="preserve">   ค่าขายแบบแปลน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</si>
  <si>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</si>
  <si>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</si>
  <si>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</si>
  <si>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</si>
  <si>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</si>
  <si>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ภาษีมูลค่าเพิ่ม</t>
  </si>
  <si>
    <t xml:space="preserve">  - 1 ใน 9</t>
  </si>
  <si>
    <t xml:space="preserve">  - ตามแผน พรบ.กระจายอำนาจ</t>
  </si>
  <si>
    <t xml:space="preserve">  ภาษีธุรกิจเฉพาะ</t>
  </si>
  <si>
    <t xml:space="preserve">  ค่าภาคหลวงแร่</t>
  </si>
  <si>
    <t xml:space="preserve"> - 2 - 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</si>
  <si>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</si>
  <si>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</si>
  <si>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</si>
  <si>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</si>
  <si>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</si>
  <si>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</si>
  <si>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 xml:space="preserve">                ( นางสาวคุลิกา  คลับคล้าย )</t>
  </si>
  <si>
    <t xml:space="preserve">          ปลัดองค์การบริหารส่วนตำบลห้วยยาง</t>
  </si>
  <si>
    <t>412103</t>
  </si>
  <si>
    <t>412128</t>
  </si>
  <si>
    <t xml:space="preserve">  ค่าเช่าหรือค่าบริการสถานที่</t>
  </si>
  <si>
    <t xml:space="preserve">  รายได้เบ็ดเตล็ดอื่น</t>
  </si>
  <si>
    <t xml:space="preserve">  รายได้จากทรัพย์สินอื่น ๆ </t>
  </si>
  <si>
    <t>413999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</si>
  <si>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</si>
  <si>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</si>
  <si>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ค่าภาคหลวงปิโตรเลียม</t>
  </si>
  <si>
    <t xml:space="preserve">  ค่าธรรมเนียมน้ำบาดาล</t>
  </si>
  <si>
    <t>415999</t>
  </si>
  <si>
    <t>415007</t>
  </si>
  <si>
    <t>413002</t>
  </si>
  <si>
    <t>- หมวดเงินอุดหนุนทั่วไป</t>
  </si>
  <si>
    <t xml:space="preserve">   เงินอุดหนุนทั่วไป สำหรับดำเนินการตามอำนาจฯ</t>
  </si>
  <si>
    <t>เงินสด</t>
  </si>
  <si>
    <t>เงินฝาก ธกส.(ออมทรัพย์) 635 2 18114 1</t>
  </si>
  <si>
    <t>เงินฝาก ธกส.(ออมทรัพย์) 635 2  22994 9</t>
  </si>
  <si>
    <t>เงินฝาก ธกส.(ออมทรัพย์) 635 2 23213 6</t>
  </si>
  <si>
    <t>เงินฝาก ธ.กรุงไทย(ออมทรัพย์) 715 0 10741 9</t>
  </si>
  <si>
    <t>รายจ่ายค้างจ่าย</t>
  </si>
  <si>
    <t>เงินสะสม</t>
  </si>
  <si>
    <t>เงินทุนสำรองเงินสะสม</t>
  </si>
  <si>
    <t>ค่าครุภัณฑ์</t>
  </si>
  <si>
    <t>ลูกหนี้เงินยืมเงินสะสม</t>
  </si>
  <si>
    <t>421006</t>
  </si>
  <si>
    <t>421007</t>
  </si>
  <si>
    <t>421004</t>
  </si>
  <si>
    <t>421002</t>
  </si>
  <si>
    <t>421005</t>
  </si>
  <si>
    <t>421011</t>
  </si>
  <si>
    <t>421012</t>
  </si>
  <si>
    <t>421013</t>
  </si>
  <si>
    <t>421014</t>
  </si>
  <si>
    <t>421015</t>
  </si>
  <si>
    <t>416001</t>
  </si>
  <si>
    <t>430000</t>
  </si>
  <si>
    <t>ลน.เงินยืมตามงบประมาณ</t>
  </si>
  <si>
    <t>เงินฝาก ธ.กรุงไทย(กระแสฯ) 715-6-03248-8</t>
  </si>
  <si>
    <t>เงินสะสม(รับคืน)</t>
  </si>
  <si>
    <t>งบกลาง(รับคืน)</t>
  </si>
  <si>
    <t>ลน.เงินยืมเงินสะสม</t>
  </si>
  <si>
    <t>ลน.เงินยืมงบประมาณ</t>
  </si>
  <si>
    <t>อุดหนุนศูนย์พัฒนาครอบครัว</t>
  </si>
  <si>
    <t xml:space="preserve">  ค่าธรรมเนียมเก็บและขนขยะมูลฝอย</t>
  </si>
  <si>
    <t xml:space="preserve">  ค่าธรรมเนียมใบอนุญาตขายสุรา</t>
  </si>
  <si>
    <t xml:space="preserve">  ค่าธรรมเนียมอื่น ๆ</t>
  </si>
  <si>
    <t xml:space="preserve">  ค่าธรรมเนียมจดทะเบียนพานิชย์</t>
  </si>
  <si>
    <t xml:space="preserve">  เงินที่มีผู้อุทิศให้</t>
  </si>
  <si>
    <t>รายละเอียดประกอบงบทดลองและรายงานรับ-จ่าย เงินสด</t>
  </si>
  <si>
    <t>เงินรับฝาก(หมายเหตุ 2)</t>
  </si>
  <si>
    <t>รับ</t>
  </si>
  <si>
    <t>จ่าย</t>
  </si>
  <si>
    <t>คงเหลือ</t>
  </si>
  <si>
    <t>หมายเหตุ 2</t>
  </si>
  <si>
    <t>ภาษีหัก ณ ที่จ่าย</t>
  </si>
  <si>
    <t xml:space="preserve">ประกันสังคม  </t>
  </si>
  <si>
    <t>รวมทั้งสิ้น</t>
  </si>
  <si>
    <t>รายรับ (  หมายเหตุ 1    )</t>
  </si>
  <si>
    <t>110100</t>
  </si>
  <si>
    <t>110201</t>
  </si>
  <si>
    <t>110203</t>
  </si>
  <si>
    <t>ลูกหนี้ภาษีบำรุงท้องที่</t>
  </si>
  <si>
    <t>เงินทุนเศรษฐกิจชุมชน</t>
  </si>
  <si>
    <t>เงินโครงการถ่ายโอนกิจการสาธารณะ</t>
  </si>
  <si>
    <t>110602</t>
  </si>
  <si>
    <t>รับฝาก  (  หมายเหตุ 2  )</t>
  </si>
  <si>
    <t>รับฝาก-ผู้สูงอายุ</t>
  </si>
  <si>
    <t>รับฝาก-ผู้พิการ</t>
  </si>
  <si>
    <t>รับฝาก-เงินผู้ดูแลเด็ก</t>
  </si>
  <si>
    <t>ค่ารักษาพยาบาล สปสช</t>
  </si>
  <si>
    <t>210400</t>
  </si>
  <si>
    <t>320000</t>
  </si>
  <si>
    <t>300000</t>
  </si>
  <si>
    <t>230100</t>
  </si>
  <si>
    <t>400000</t>
  </si>
  <si>
    <t>110605</t>
  </si>
  <si>
    <t>110606</t>
  </si>
  <si>
    <t>เงินเดือน</t>
  </si>
  <si>
    <t>ค่าจ้างชั่วคราว</t>
  </si>
  <si>
    <t>100</t>
  </si>
  <si>
    <t>130</t>
  </si>
  <si>
    <t>ปีงบประมาณ  2557</t>
  </si>
  <si>
    <t>เงินอุดหนุนทั่วไป</t>
  </si>
  <si>
    <t>เงินอุดหนุนเฉพาะกิจ</t>
  </si>
  <si>
    <t>440000</t>
  </si>
  <si>
    <t>อุดหนุนเฉพาะกิจ</t>
  </si>
  <si>
    <t xml:space="preserve">  อุดหนุนเฉพาะกิจ-ผู้ดูแลเด็ก</t>
  </si>
  <si>
    <t xml:space="preserve">  อุดหนุนเฉพาะกิจ-ผู้สูงอายุ</t>
  </si>
  <si>
    <t xml:space="preserve">  อุดหนุนเฉพาะกิจ-ผู้พิการ</t>
  </si>
  <si>
    <t>รวมรายรับทั้งสิ้น</t>
  </si>
  <si>
    <t>เงินอุหนุนเฉพาะกิจ-ฝากจังหวัด</t>
  </si>
  <si>
    <t>เงินเดือน (ก)</t>
  </si>
  <si>
    <t>ค่าจ้างชั่วคราว (ก)</t>
  </si>
  <si>
    <t>ค่าตอบแทน (ก)</t>
  </si>
  <si>
    <t>ค่าใช้สอย (ก)</t>
  </si>
  <si>
    <t>ค่าวัสดุ (ก)</t>
  </si>
  <si>
    <t>งบกลาง (ก)</t>
  </si>
  <si>
    <t>ค่าครุภัณฑ์ (ก)</t>
  </si>
  <si>
    <t>ค่าที่ดินและสิ่งก่อสร้าง</t>
  </si>
  <si>
    <t>ค่าที่ดินและสิ่งก่อสร้าง  (ก)</t>
  </si>
  <si>
    <t>รับฝาก-ภาษีโรงเรือนและที่ดิน</t>
  </si>
  <si>
    <t>ค่าตอบแทน(รับคืน)</t>
  </si>
  <si>
    <t>รายรับ          รายจ่าย</t>
  </si>
  <si>
    <t xml:space="preserve">   สูงกว่า (ต่ำกว่า)</t>
  </si>
  <si>
    <t>1000</t>
  </si>
  <si>
    <t>30  ก.ย.  53</t>
  </si>
  <si>
    <t>16  มี.ค. 55</t>
  </si>
  <si>
    <t>22  พ.ค.  56</t>
  </si>
  <si>
    <t>18  ก.ย. 56</t>
  </si>
  <si>
    <t>13  ธ.ค. 56</t>
  </si>
  <si>
    <t>30  เม.ย. 57</t>
  </si>
  <si>
    <t>บวก  รายการกระทบยอดอื่น ๆ</t>
  </si>
  <si>
    <t>จำนวนเงิน</t>
  </si>
  <si>
    <t>อุดหนุนเฉพาะกิจ-ค้างจ่ายปรับปรุงถนนลาดยาง</t>
  </si>
  <si>
    <t>Dr</t>
  </si>
  <si>
    <t>Cr</t>
  </si>
  <si>
    <t>รวมก่อน</t>
  </si>
  <si>
    <t xml:space="preserve">  อากรประมง</t>
  </si>
  <si>
    <t>421010</t>
  </si>
  <si>
    <t>18  ก.ค. 57</t>
  </si>
  <si>
    <t>ปป.บันทึกบัญชีผิด</t>
  </si>
  <si>
    <t>รายรับค่ารักษาพยาบาล สปสช.ยังไม่รับรู้</t>
  </si>
  <si>
    <t xml:space="preserve">  อุดหนุนเฉพาะกิจ-สื่อการเรียนการสอน</t>
  </si>
  <si>
    <t>วันที่   29  สิงหาคม  2557</t>
  </si>
  <si>
    <t>ณ  วันที่      29     สิงหาคม  2557</t>
  </si>
  <si>
    <t>เงินอุดหนุนเฉพาะกิจฝากจังหวัด</t>
  </si>
  <si>
    <t>ณ  วันที่  29  สิงหาคม  2557</t>
  </si>
  <si>
    <t>ประจำเดือน สิงหาคม  2557</t>
  </si>
  <si>
    <t>ยอดเงินคงเหลือตามรายงานธนาคาร  ณ วันที่   29  สิงหาคม   2557</t>
  </si>
  <si>
    <t>7  ส.ค.  57</t>
  </si>
  <si>
    <t>20  ส.ค.  57</t>
  </si>
  <si>
    <t>22  ส.ค.  57</t>
  </si>
  <si>
    <t>27  ส.ค. 57</t>
  </si>
  <si>
    <t>29  ส.ค.  57</t>
  </si>
  <si>
    <r>
      <rPr>
        <b/>
        <u val="single"/>
        <sz val="15"/>
        <rFont val="TH SarabunPSK"/>
        <family val="2"/>
      </rPr>
      <t>หัก</t>
    </r>
    <r>
      <rPr>
        <sz val="15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</si>
  <si>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วันที่    29   สิงหาคม   2557</t>
  </si>
  <si>
    <t xml:space="preserve">          วันที่    29  สิงหาคม   2557</t>
  </si>
  <si>
    <t>(ลงชื่อ)……………….......................………………………..</t>
  </si>
  <si>
    <t>กระดาษทำการกระทบยอด</t>
  </si>
  <si>
    <t>รายจ่ายตามงบประมาณ  (จ่ายจากรายรับ)</t>
  </si>
  <si>
    <t>ประจำเดือน สิงหาคม 2557</t>
  </si>
  <si>
    <t>แผนงาน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</si>
  <si>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</si>
  <si>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</si>
  <si>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</si>
  <si>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</si>
  <si>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</si>
  <si>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</si>
  <si>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</si>
  <si>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</si>
  <si>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00410</t>
  </si>
  <si>
    <t xml:space="preserve">รวม </t>
  </si>
  <si>
    <t>งาน</t>
  </si>
  <si>
    <t>00111</t>
  </si>
  <si>
    <t>00113</t>
  </si>
  <si>
    <t>00121</t>
  </si>
  <si>
    <t>00123</t>
  </si>
  <si>
    <t>00213</t>
  </si>
  <si>
    <t>00211</t>
  </si>
  <si>
    <t>00212</t>
  </si>
  <si>
    <t>00221</t>
  </si>
  <si>
    <t>00223</t>
  </si>
  <si>
    <t>00241</t>
  </si>
  <si>
    <t>00242</t>
  </si>
  <si>
    <t>00244</t>
  </si>
  <si>
    <t>00252</t>
  </si>
  <si>
    <t>00262</t>
  </si>
  <si>
    <t>00263</t>
  </si>
  <si>
    <t>00321</t>
  </si>
  <si>
    <t>00323</t>
  </si>
  <si>
    <t>00411</t>
  </si>
  <si>
    <t>110300</t>
  </si>
  <si>
    <t>110900</t>
  </si>
  <si>
    <t>111100</t>
  </si>
  <si>
    <t>ตั้งแต่ต้นปี</t>
  </si>
  <si>
    <t xml:space="preserve">  </t>
  </si>
  <si>
    <t>101</t>
  </si>
  <si>
    <t>102</t>
  </si>
  <si>
    <t>103</t>
  </si>
  <si>
    <t>105</t>
  </si>
  <si>
    <t>106</t>
  </si>
  <si>
    <t>107</t>
  </si>
  <si>
    <t>310400</t>
  </si>
  <si>
    <t>310300</t>
  </si>
  <si>
    <t xml:space="preserve"> -</t>
  </si>
  <si>
    <t xml:space="preserve"> -2 -</t>
  </si>
  <si>
    <t>00251</t>
  </si>
  <si>
    <t>320200</t>
  </si>
  <si>
    <t>320300</t>
  </si>
  <si>
    <t xml:space="preserve"> -3-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</si>
</sst>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"/>
    <numFmt numFmtId="200" formatCode="00"/>
    <numFmt numFmtId="201" formatCode="_-* #,##0.0_-;\-* #,##0.0_-;_-* &quot;-&quot;??_-;_-@_-"/>
    <numFmt numFmtId="202" formatCode="_-* #,##0_-;\-* #,##0_-;_-* &quot;-&quot;??_-;_-@_-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dd\ ดดด\ bb"/>
    <numFmt numFmtId="208" formatCode="_-* #,##0.000000_-;\-* #,##0.000000_-;_-* &quot;-&quot;??_-;_-@_-"/>
    <numFmt numFmtId="209" formatCode="_-* #,##0.0000000_-;\-* #,##0.0000000_-;_-* &quot;-&quot;??_-;_-@_-"/>
    <numFmt numFmtId="210" formatCode="#,##0.00_ ;\-#,##0.00\ "/>
    <numFmt numFmtId="211" formatCode="#,##0.000_ ;\-#,##0.000\ "/>
    <numFmt numFmtId="212" formatCode="#,##0.0_ ;\-#,##0.0\ "/>
    <numFmt numFmtId="213" formatCode="#,##0_ ;\-#,##0\ "/>
    <numFmt numFmtId="214" formatCode="0.0"/>
    <numFmt numFmtId="215" formatCode="#,##0_ ;[Red]\-#,##0\ "/>
    <numFmt numFmtId="216" formatCode="#,##0.0"/>
    <numFmt numFmtId="217" formatCode="_-&quot;฿&quot;* #,##0.0_-;\-&quot;฿&quot;* #,##0.0_-;_-&quot;฿&quot;* &quot;-&quot;??_-;_-@_-"/>
    <numFmt numFmtId="218" formatCode="_-&quot;฿&quot;* #,##0_-;\-&quot;฿&quot;* #,##0_-;_-&quot;฿&quot;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[$-41E]d\ mmmm\ yyyy"/>
    <numFmt numFmtId="224" formatCode="[&lt;=99999999][$-D000000]0\-####\-####;[$-D000000]#\-####\-####"/>
    <numFmt numFmtId="225" formatCode="[$-F400]h:mm:ss\ AM/PM"/>
    <numFmt numFmtId="226" formatCode="#,##0.000"/>
    <numFmt numFmtId="227" formatCode="#,##0.0000"/>
    <numFmt numFmtId="228" formatCode="#,##0.00;[Red]#,##0.00"/>
    <numFmt numFmtId="229" formatCode="0.000"/>
    <numFmt numFmtId="230" formatCode="#,##0.00000"/>
    <numFmt numFmtId="231" formatCode="_-* #,##0.000_-;\-* #,##0.000_-;_-* &quot;-&quot;???_-;_-@_-"/>
    <numFmt numFmtId="232" formatCode="_-[$฿-41E]* #,##0.00_-;\-[$฿-41E]* #,##0.00_-;_-[$฿-41E]* &quot;-&quot;??_-;_-@_-"/>
    <numFmt numFmtId="233" formatCode="_-[$$-409]* #,##0.00_ ;_-[$$-409]* \-#,##0.00\ ;_-[$$-409]* &quot;-&quot;??_ ;_-@_ "/>
    <numFmt numFmtId="234" formatCode="\4\5\5\0\0.\0\0"/>
    <numFmt numFmtId="235" formatCode="0.0000"/>
  </numFmts>
  <fonts count="58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9"/>
      <name val="Angsana New"/>
      <family val="1"/>
    </font>
    <font>
      <b/>
      <sz val="9"/>
      <name val="Angsana New"/>
      <family val="1"/>
    </font>
    <font>
      <sz val="11"/>
      <name val="TH SarabunPSK"/>
      <family val="2"/>
    </font>
    <font>
      <u val="single"/>
      <sz val="15"/>
      <name val="TH SarabunPSK"/>
      <family val="2"/>
    </font>
    <font>
      <b/>
      <u val="single"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0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b/>
      <sz val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 style="double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4" fontId="2" fillId="0" borderId="0" xfId="33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4" fontId="6" fillId="0" borderId="0" xfId="33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94" fontId="6" fillId="0" borderId="0" xfId="33" applyFont="1" applyBorder="1" applyAlignment="1">
      <alignment/>
    </xf>
    <xf numFmtId="19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94" fontId="8" fillId="0" borderId="0" xfId="33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194" fontId="6" fillId="0" borderId="0" xfId="33" applyNumberFormat="1" applyFont="1" applyBorder="1" applyAlignment="1">
      <alignment horizontal="right"/>
    </xf>
    <xf numFmtId="194" fontId="5" fillId="0" borderId="0" xfId="33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194" fontId="10" fillId="0" borderId="16" xfId="33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94" fontId="6" fillId="0" borderId="17" xfId="33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94" fontId="6" fillId="0" borderId="15" xfId="33" applyFont="1" applyBorder="1" applyAlignment="1">
      <alignment/>
    </xf>
    <xf numFmtId="0" fontId="6" fillId="0" borderId="15" xfId="0" applyFont="1" applyBorder="1" applyAlignment="1">
      <alignment/>
    </xf>
    <xf numFmtId="194" fontId="6" fillId="0" borderId="15" xfId="33" applyNumberFormat="1" applyFont="1" applyBorder="1" applyAlignment="1">
      <alignment/>
    </xf>
    <xf numFmtId="194" fontId="6" fillId="0" borderId="15" xfId="33" applyFont="1" applyBorder="1" applyAlignment="1">
      <alignment horizontal="right"/>
    </xf>
    <xf numFmtId="194" fontId="6" fillId="0" borderId="18" xfId="33" applyNumberFormat="1" applyFont="1" applyBorder="1" applyAlignment="1">
      <alignment/>
    </xf>
    <xf numFmtId="194" fontId="6" fillId="0" borderId="18" xfId="33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4" fontId="5" fillId="0" borderId="19" xfId="33" applyNumberFormat="1" applyFont="1" applyBorder="1" applyAlignment="1">
      <alignment/>
    </xf>
    <xf numFmtId="194" fontId="5" fillId="0" borderId="19" xfId="33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194" fontId="5" fillId="0" borderId="20" xfId="33" applyNumberFormat="1" applyFont="1" applyBorder="1" applyAlignment="1">
      <alignment/>
    </xf>
    <xf numFmtId="194" fontId="5" fillId="0" borderId="20" xfId="33" applyFont="1" applyBorder="1" applyAlignment="1">
      <alignment/>
    </xf>
    <xf numFmtId="194" fontId="6" fillId="0" borderId="15" xfId="33" applyNumberFormat="1" applyFont="1" applyBorder="1" applyAlignment="1">
      <alignment horizontal="center"/>
    </xf>
    <xf numFmtId="194" fontId="6" fillId="0" borderId="21" xfId="33" applyNumberFormat="1" applyFont="1" applyBorder="1" applyAlignment="1">
      <alignment/>
    </xf>
    <xf numFmtId="194" fontId="6" fillId="0" borderId="21" xfId="33" applyFont="1" applyBorder="1" applyAlignment="1">
      <alignment horizontal="right"/>
    </xf>
    <xf numFmtId="194" fontId="6" fillId="0" borderId="15" xfId="33" applyNumberFormat="1" applyFont="1" applyBorder="1" applyAlignment="1">
      <alignment horizontal="right"/>
    </xf>
    <xf numFmtId="194" fontId="6" fillId="0" borderId="18" xfId="33" applyNumberFormat="1" applyFont="1" applyBorder="1" applyAlignment="1">
      <alignment horizontal="right"/>
    </xf>
    <xf numFmtId="194" fontId="5" fillId="0" borderId="19" xfId="33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194" fontId="6" fillId="0" borderId="20" xfId="33" applyNumberFormat="1" applyFont="1" applyBorder="1" applyAlignment="1">
      <alignment/>
    </xf>
    <xf numFmtId="194" fontId="6" fillId="0" borderId="20" xfId="33" applyFont="1" applyBorder="1" applyAlignment="1">
      <alignment/>
    </xf>
    <xf numFmtId="0" fontId="6" fillId="0" borderId="15" xfId="0" applyFont="1" applyFill="1" applyBorder="1" applyAlignment="1">
      <alignment/>
    </xf>
    <xf numFmtId="194" fontId="6" fillId="0" borderId="17" xfId="33" applyNumberFormat="1" applyFont="1" applyBorder="1" applyAlignment="1">
      <alignment/>
    </xf>
    <xf numFmtId="194" fontId="6" fillId="0" borderId="17" xfId="33" applyFont="1" applyBorder="1" applyAlignment="1">
      <alignment horizontal="center"/>
    </xf>
    <xf numFmtId="0" fontId="6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194" fontId="6" fillId="0" borderId="22" xfId="33" applyNumberFormat="1" applyFont="1" applyBorder="1" applyAlignment="1">
      <alignment/>
    </xf>
    <xf numFmtId="194" fontId="6" fillId="0" borderId="22" xfId="33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94" fontId="5" fillId="0" borderId="23" xfId="33" applyNumberFormat="1" applyFont="1" applyBorder="1" applyAlignment="1">
      <alignment/>
    </xf>
    <xf numFmtId="194" fontId="5" fillId="0" borderId="23" xfId="33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94" fontId="6" fillId="0" borderId="12" xfId="33" applyNumberFormat="1" applyFont="1" applyBorder="1" applyAlignment="1">
      <alignment horizontal="right"/>
    </xf>
    <xf numFmtId="194" fontId="6" fillId="0" borderId="12" xfId="33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194" fontId="5" fillId="0" borderId="27" xfId="33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194" fontId="6" fillId="0" borderId="29" xfId="33" applyFont="1" applyBorder="1" applyAlignment="1">
      <alignment horizontal="center" vertical="center"/>
    </xf>
    <xf numFmtId="194" fontId="5" fillId="0" borderId="28" xfId="33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194" fontId="6" fillId="0" borderId="28" xfId="33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194" fontId="6" fillId="0" borderId="32" xfId="33" applyFont="1" applyBorder="1" applyAlignment="1">
      <alignment horizontal="center" vertical="center"/>
    </xf>
    <xf numFmtId="194" fontId="6" fillId="0" borderId="31" xfId="33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194" fontId="6" fillId="0" borderId="32" xfId="33" applyFont="1" applyBorder="1" applyAlignment="1">
      <alignment/>
    </xf>
    <xf numFmtId="194" fontId="6" fillId="0" borderId="31" xfId="33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0" fontId="6" fillId="0" borderId="30" xfId="0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194" fontId="6" fillId="0" borderId="29" xfId="33" applyFont="1" applyBorder="1" applyAlignment="1">
      <alignment/>
    </xf>
    <xf numFmtId="194" fontId="6" fillId="0" borderId="28" xfId="33" applyFont="1" applyBorder="1" applyAlignment="1">
      <alignment horizontal="right"/>
    </xf>
    <xf numFmtId="49" fontId="5" fillId="0" borderId="29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194" fontId="6" fillId="0" borderId="34" xfId="33" applyFont="1" applyBorder="1" applyAlignment="1">
      <alignment/>
    </xf>
    <xf numFmtId="194" fontId="6" fillId="0" borderId="35" xfId="33" applyFont="1" applyBorder="1" applyAlignment="1">
      <alignment horizontal="right"/>
    </xf>
    <xf numFmtId="194" fontId="6" fillId="0" borderId="36" xfId="33" applyFont="1" applyBorder="1" applyAlignment="1">
      <alignment/>
    </xf>
    <xf numFmtId="194" fontId="6" fillId="0" borderId="37" xfId="33" applyFont="1" applyBorder="1" applyAlignment="1">
      <alignment horizontal="right"/>
    </xf>
    <xf numFmtId="49" fontId="5" fillId="0" borderId="24" xfId="0" applyNumberFormat="1" applyFont="1" applyBorder="1" applyAlignment="1">
      <alignment horizontal="center"/>
    </xf>
    <xf numFmtId="194" fontId="5" fillId="0" borderId="38" xfId="33" applyFont="1" applyBorder="1" applyAlignment="1">
      <alignment/>
    </xf>
    <xf numFmtId="194" fontId="5" fillId="0" borderId="39" xfId="33" applyFont="1" applyBorder="1" applyAlignment="1">
      <alignment horizontal="right"/>
    </xf>
    <xf numFmtId="49" fontId="11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/>
    </xf>
    <xf numFmtId="194" fontId="6" fillId="0" borderId="40" xfId="33" applyFont="1" applyBorder="1" applyAlignment="1">
      <alignment/>
    </xf>
    <xf numFmtId="194" fontId="5" fillId="0" borderId="25" xfId="33" applyFont="1" applyBorder="1" applyAlignment="1">
      <alignment/>
    </xf>
    <xf numFmtId="49" fontId="5" fillId="0" borderId="30" xfId="0" applyNumberFormat="1" applyFont="1" applyBorder="1" applyAlignment="1">
      <alignment/>
    </xf>
    <xf numFmtId="194" fontId="6" fillId="0" borderId="41" xfId="33" applyFont="1" applyBorder="1" applyAlignment="1">
      <alignment/>
    </xf>
    <xf numFmtId="194" fontId="6" fillId="0" borderId="31" xfId="33" applyFont="1" applyBorder="1" applyAlignment="1">
      <alignment/>
    </xf>
    <xf numFmtId="0" fontId="5" fillId="0" borderId="32" xfId="0" applyFont="1" applyBorder="1" applyAlignment="1">
      <alignment horizontal="center"/>
    </xf>
    <xf numFmtId="194" fontId="6" fillId="0" borderId="42" xfId="33" applyFont="1" applyBorder="1" applyAlignment="1">
      <alignment/>
    </xf>
    <xf numFmtId="0" fontId="6" fillId="0" borderId="28" xfId="0" applyFont="1" applyBorder="1" applyAlignment="1">
      <alignment horizontal="center"/>
    </xf>
    <xf numFmtId="194" fontId="5" fillId="0" borderId="43" xfId="33" applyFont="1" applyBorder="1" applyAlignment="1">
      <alignment/>
    </xf>
    <xf numFmtId="194" fontId="5" fillId="0" borderId="44" xfId="33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94" fontId="6" fillId="0" borderId="0" xfId="33" applyNumberFormat="1" applyFont="1" applyBorder="1" applyAlignment="1">
      <alignment/>
    </xf>
    <xf numFmtId="194" fontId="5" fillId="0" borderId="0" xfId="33" applyNumberFormat="1" applyFont="1" applyBorder="1" applyAlignment="1">
      <alignment/>
    </xf>
    <xf numFmtId="194" fontId="6" fillId="0" borderId="0" xfId="33" applyNumberFormat="1" applyFont="1" applyAlignment="1">
      <alignment/>
    </xf>
    <xf numFmtId="194" fontId="5" fillId="0" borderId="0" xfId="33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94" fontId="5" fillId="0" borderId="0" xfId="33" applyNumberFormat="1" applyFont="1" applyBorder="1" applyAlignment="1">
      <alignment horizontal="center"/>
    </xf>
    <xf numFmtId="194" fontId="5" fillId="0" borderId="11" xfId="33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94" fontId="5" fillId="0" borderId="13" xfId="33" applyNumberFormat="1" applyFont="1" applyBorder="1" applyAlignment="1">
      <alignment horizontal="center"/>
    </xf>
    <xf numFmtId="194" fontId="6" fillId="0" borderId="45" xfId="33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49" fontId="6" fillId="0" borderId="4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194" fontId="5" fillId="0" borderId="46" xfId="33" applyFont="1" applyBorder="1" applyAlignment="1">
      <alignment horizontal="right"/>
    </xf>
    <xf numFmtId="194" fontId="5" fillId="0" borderId="46" xfId="33" applyNumberFormat="1" applyFont="1" applyBorder="1" applyAlignment="1">
      <alignment horizontal="right"/>
    </xf>
    <xf numFmtId="194" fontId="6" fillId="0" borderId="24" xfId="33" applyNumberFormat="1" applyFont="1" applyBorder="1" applyAlignment="1">
      <alignment horizontal="right"/>
    </xf>
    <xf numFmtId="194" fontId="6" fillId="0" borderId="21" xfId="33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194" fontId="6" fillId="0" borderId="17" xfId="33" applyNumberFormat="1" applyFont="1" applyBorder="1" applyAlignment="1">
      <alignment horizontal="right"/>
    </xf>
    <xf numFmtId="194" fontId="6" fillId="0" borderId="22" xfId="33" applyNumberFormat="1" applyFont="1" applyBorder="1" applyAlignment="1">
      <alignment horizontal="right"/>
    </xf>
    <xf numFmtId="194" fontId="6" fillId="0" borderId="13" xfId="33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94" fontId="5" fillId="0" borderId="47" xfId="33" applyNumberFormat="1" applyFont="1" applyBorder="1" applyAlignment="1">
      <alignment horizontal="right"/>
    </xf>
    <xf numFmtId="194" fontId="6" fillId="0" borderId="0" xfId="33" applyNumberFormat="1" applyFont="1" applyBorder="1" applyAlignment="1">
      <alignment horizontal="center"/>
    </xf>
    <xf numFmtId="194" fontId="5" fillId="0" borderId="48" xfId="33" applyNumberFormat="1" applyFont="1" applyBorder="1" applyAlignment="1">
      <alignment horizontal="center"/>
    </xf>
    <xf numFmtId="194" fontId="6" fillId="0" borderId="45" xfId="33" applyNumberFormat="1" applyFont="1" applyBorder="1" applyAlignment="1">
      <alignment/>
    </xf>
    <xf numFmtId="0" fontId="11" fillId="0" borderId="45" xfId="0" applyFont="1" applyBorder="1" applyAlignment="1">
      <alignment/>
    </xf>
    <xf numFmtId="194" fontId="6" fillId="0" borderId="15" xfId="33" applyFont="1" applyBorder="1" applyAlignment="1">
      <alignment horizontal="right" vertical="center"/>
    </xf>
    <xf numFmtId="194" fontId="6" fillId="0" borderId="15" xfId="33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194" fontId="6" fillId="0" borderId="21" xfId="33" applyFont="1" applyBorder="1" applyAlignment="1">
      <alignment horizontal="right" vertical="center"/>
    </xf>
    <xf numFmtId="194" fontId="6" fillId="0" borderId="21" xfId="33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194" fontId="5" fillId="0" borderId="46" xfId="33" applyNumberFormat="1" applyFont="1" applyBorder="1" applyAlignment="1">
      <alignment horizontal="right" vertical="center"/>
    </xf>
    <xf numFmtId="194" fontId="5" fillId="0" borderId="46" xfId="33" applyNumberFormat="1" applyFont="1" applyBorder="1" applyAlignment="1">
      <alignment vertical="center"/>
    </xf>
    <xf numFmtId="194" fontId="6" fillId="0" borderId="17" xfId="33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94" fontId="6" fillId="0" borderId="30" xfId="33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94" fontId="6" fillId="0" borderId="17" xfId="33" applyNumberFormat="1" applyFont="1" applyBorder="1" applyAlignment="1">
      <alignment horizontal="right" vertical="center"/>
    </xf>
    <xf numFmtId="194" fontId="6" fillId="0" borderId="15" xfId="33" applyNumberFormat="1" applyFont="1" applyBorder="1" applyAlignment="1">
      <alignment vertical="center"/>
    </xf>
    <xf numFmtId="194" fontId="6" fillId="0" borderId="21" xfId="33" applyNumberFormat="1" applyFont="1" applyBorder="1" applyAlignment="1">
      <alignment vertical="center"/>
    </xf>
    <xf numFmtId="194" fontId="6" fillId="0" borderId="14" xfId="33" applyNumberFormat="1" applyFont="1" applyBorder="1" applyAlignment="1">
      <alignment vertical="center"/>
    </xf>
    <xf numFmtId="194" fontId="5" fillId="0" borderId="13" xfId="33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94" fontId="6" fillId="0" borderId="15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5" fillId="0" borderId="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194" fontId="5" fillId="0" borderId="48" xfId="33" applyFont="1" applyBorder="1" applyAlignment="1">
      <alignment horizontal="center"/>
    </xf>
    <xf numFmtId="194" fontId="6" fillId="0" borderId="45" xfId="33" applyFont="1" applyBorder="1" applyAlignment="1">
      <alignment horizontal="right"/>
    </xf>
    <xf numFmtId="194" fontId="6" fillId="0" borderId="45" xfId="33" applyFont="1" applyBorder="1" applyAlignment="1">
      <alignment/>
    </xf>
    <xf numFmtId="194" fontId="5" fillId="0" borderId="46" xfId="33" applyFont="1" applyBorder="1" applyAlignment="1">
      <alignment horizontal="right" vertical="center"/>
    </xf>
    <xf numFmtId="194" fontId="6" fillId="0" borderId="0" xfId="33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vertical="center"/>
    </xf>
    <xf numFmtId="194" fontId="12" fillId="0" borderId="0" xfId="33" applyFont="1" applyAlignment="1">
      <alignment/>
    </xf>
    <xf numFmtId="194" fontId="6" fillId="0" borderId="13" xfId="33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/>
    </xf>
    <xf numFmtId="194" fontId="6" fillId="0" borderId="28" xfId="33" applyFont="1" applyBorder="1" applyAlignment="1">
      <alignment/>
    </xf>
    <xf numFmtId="194" fontId="12" fillId="0" borderId="0" xfId="0" applyNumberFormat="1" applyFont="1" applyAlignment="1">
      <alignment/>
    </xf>
    <xf numFmtId="194" fontId="12" fillId="0" borderId="0" xfId="0" applyNumberFormat="1" applyFont="1" applyBorder="1" applyAlignment="1">
      <alignment/>
    </xf>
    <xf numFmtId="0" fontId="12" fillId="0" borderId="12" xfId="0" applyFont="1" applyBorder="1" applyAlignment="1">
      <alignment/>
    </xf>
    <xf numFmtId="194" fontId="6" fillId="0" borderId="35" xfId="33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94" fontId="5" fillId="0" borderId="39" xfId="33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1" xfId="0" applyFont="1" applyBorder="1" applyAlignment="1">
      <alignment/>
    </xf>
    <xf numFmtId="194" fontId="5" fillId="0" borderId="51" xfId="33" applyFont="1" applyBorder="1" applyAlignment="1">
      <alignment/>
    </xf>
    <xf numFmtId="0" fontId="6" fillId="0" borderId="12" xfId="0" applyFont="1" applyBorder="1" applyAlignment="1">
      <alignment horizontal="center"/>
    </xf>
    <xf numFmtId="194" fontId="6" fillId="0" borderId="12" xfId="33" applyFont="1" applyBorder="1" applyAlignment="1">
      <alignment/>
    </xf>
    <xf numFmtId="0" fontId="6" fillId="33" borderId="21" xfId="0" applyFont="1" applyFill="1" applyBorder="1" applyAlignment="1">
      <alignment/>
    </xf>
    <xf numFmtId="194" fontId="6" fillId="0" borderId="15" xfId="33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194" fontId="6" fillId="0" borderId="18" xfId="33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194" fontId="6" fillId="0" borderId="52" xfId="33" applyNumberFormat="1" applyFont="1" applyFill="1" applyBorder="1" applyAlignment="1">
      <alignment horizontal="right"/>
    </xf>
    <xf numFmtId="194" fontId="5" fillId="0" borderId="46" xfId="33" applyNumberFormat="1" applyFont="1" applyFill="1" applyBorder="1" applyAlignment="1">
      <alignment horizontal="right"/>
    </xf>
    <xf numFmtId="49" fontId="6" fillId="0" borderId="46" xfId="0" applyNumberFormat="1" applyFont="1" applyFill="1" applyBorder="1" applyAlignment="1">
      <alignment horizontal="center"/>
    </xf>
    <xf numFmtId="194" fontId="5" fillId="0" borderId="53" xfId="33" applyNumberFormat="1" applyFont="1" applyFill="1" applyBorder="1" applyAlignment="1">
      <alignment horizontal="right"/>
    </xf>
    <xf numFmtId="194" fontId="6" fillId="0" borderId="22" xfId="33" applyNumberFormat="1" applyFont="1" applyBorder="1" applyAlignment="1">
      <alignment horizontal="right" vertical="center"/>
    </xf>
    <xf numFmtId="194" fontId="6" fillId="0" borderId="17" xfId="33" applyNumberFormat="1" applyFont="1" applyFill="1" applyBorder="1" applyAlignment="1">
      <alignment vertical="center"/>
    </xf>
    <xf numFmtId="194" fontId="6" fillId="0" borderId="15" xfId="33" applyNumberFormat="1" applyFont="1" applyFill="1" applyBorder="1" applyAlignment="1">
      <alignment horizontal="right" vertical="center"/>
    </xf>
    <xf numFmtId="194" fontId="6" fillId="0" borderId="21" xfId="33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left"/>
    </xf>
    <xf numFmtId="194" fontId="6" fillId="0" borderId="0" xfId="33" applyFont="1" applyFill="1" applyAlignment="1">
      <alignment/>
    </xf>
    <xf numFmtId="0" fontId="12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94" fontId="5" fillId="0" borderId="0" xfId="33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194" fontId="9" fillId="0" borderId="13" xfId="33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94" fontId="10" fillId="0" borderId="17" xfId="33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94" fontId="10" fillId="0" borderId="15" xfId="33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194" fontId="10" fillId="0" borderId="15" xfId="33" applyFont="1" applyFill="1" applyBorder="1" applyAlignment="1">
      <alignment/>
    </xf>
    <xf numFmtId="194" fontId="10" fillId="0" borderId="14" xfId="33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194" fontId="9" fillId="0" borderId="13" xfId="33" applyNumberFormat="1" applyFont="1" applyFill="1" applyBorder="1" applyAlignment="1">
      <alignment horizontal="right"/>
    </xf>
    <xf numFmtId="4" fontId="9" fillId="0" borderId="13" xfId="33" applyNumberFormat="1" applyFont="1" applyFill="1" applyBorder="1" applyAlignment="1">
      <alignment horizontal="right"/>
    </xf>
    <xf numFmtId="194" fontId="1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4" fontId="6" fillId="0" borderId="0" xfId="33" applyNumberFormat="1" applyFont="1" applyFill="1" applyAlignment="1">
      <alignment horizontal="right"/>
    </xf>
    <xf numFmtId="194" fontId="6" fillId="0" borderId="0" xfId="33" applyFont="1" applyFill="1" applyAlignment="1">
      <alignment horizontal="right"/>
    </xf>
    <xf numFmtId="194" fontId="6" fillId="0" borderId="0" xfId="33" applyFont="1" applyFill="1" applyBorder="1" applyAlignment="1">
      <alignment horizontal="right"/>
    </xf>
    <xf numFmtId="194" fontId="6" fillId="0" borderId="0" xfId="33" applyNumberFormat="1" applyFont="1" applyFill="1" applyBorder="1" applyAlignment="1">
      <alignment horizontal="right"/>
    </xf>
    <xf numFmtId="194" fontId="5" fillId="0" borderId="0" xfId="33" applyFont="1" applyFill="1" applyBorder="1" applyAlignment="1">
      <alignment horizontal="right"/>
    </xf>
    <xf numFmtId="194" fontId="6" fillId="0" borderId="17" xfId="33" applyFont="1" applyFill="1" applyBorder="1" applyAlignment="1">
      <alignment/>
    </xf>
    <xf numFmtId="194" fontId="6" fillId="0" borderId="15" xfId="33" applyFont="1" applyFill="1" applyBorder="1" applyAlignment="1">
      <alignment/>
    </xf>
    <xf numFmtId="194" fontId="6" fillId="0" borderId="21" xfId="33" applyFont="1" applyFill="1" applyBorder="1" applyAlignment="1">
      <alignment/>
    </xf>
    <xf numFmtId="194" fontId="6" fillId="0" borderId="22" xfId="33" applyFont="1" applyFill="1" applyBorder="1" applyAlignment="1">
      <alignment/>
    </xf>
    <xf numFmtId="194" fontId="6" fillId="0" borderId="14" xfId="33" applyFont="1" applyFill="1" applyBorder="1" applyAlignment="1">
      <alignment/>
    </xf>
    <xf numFmtId="194" fontId="9" fillId="0" borderId="0" xfId="33" applyFont="1" applyAlignment="1">
      <alignment/>
    </xf>
    <xf numFmtId="194" fontId="10" fillId="0" borderId="0" xfId="33" applyFont="1" applyAlignment="1">
      <alignment/>
    </xf>
    <xf numFmtId="194" fontId="15" fillId="0" borderId="0" xfId="33" applyFont="1" applyBorder="1" applyAlignment="1">
      <alignment/>
    </xf>
    <xf numFmtId="194" fontId="6" fillId="0" borderId="0" xfId="33" applyNumberFormat="1" applyFont="1" applyBorder="1" applyAlignment="1">
      <alignment horizontal="right" vertical="center"/>
    </xf>
    <xf numFmtId="194" fontId="5" fillId="0" borderId="0" xfId="33" applyNumberFormat="1" applyFont="1" applyBorder="1" applyAlignment="1">
      <alignment vertical="center"/>
    </xf>
    <xf numFmtId="194" fontId="6" fillId="0" borderId="0" xfId="33" applyNumberFormat="1" applyFont="1" applyFill="1" applyBorder="1" applyAlignment="1">
      <alignment vertical="center"/>
    </xf>
    <xf numFmtId="194" fontId="6" fillId="0" borderId="0" xfId="33" applyNumberFormat="1" applyFont="1" applyBorder="1" applyAlignment="1">
      <alignment horizontal="center" vertical="center"/>
    </xf>
    <xf numFmtId="194" fontId="6" fillId="34" borderId="0" xfId="33" applyFont="1" applyFill="1" applyAlignment="1">
      <alignment/>
    </xf>
    <xf numFmtId="194" fontId="6" fillId="34" borderId="0" xfId="33" applyFont="1" applyFill="1" applyBorder="1" applyAlignment="1">
      <alignment/>
    </xf>
    <xf numFmtId="194" fontId="5" fillId="34" borderId="0" xfId="33" applyFont="1" applyFill="1" applyAlignment="1">
      <alignment/>
    </xf>
    <xf numFmtId="194" fontId="6" fillId="34" borderId="13" xfId="33" applyFont="1" applyFill="1" applyBorder="1" applyAlignment="1">
      <alignment horizontal="center"/>
    </xf>
    <xf numFmtId="194" fontId="6" fillId="34" borderId="13" xfId="33" applyFont="1" applyFill="1" applyBorder="1" applyAlignment="1">
      <alignment/>
    </xf>
    <xf numFmtId="194" fontId="6" fillId="34" borderId="13" xfId="33" applyNumberFormat="1" applyFont="1" applyFill="1" applyBorder="1" applyAlignment="1">
      <alignment horizontal="right"/>
    </xf>
    <xf numFmtId="194" fontId="6" fillId="34" borderId="0" xfId="33" applyFont="1" applyFill="1" applyBorder="1" applyAlignment="1">
      <alignment vertical="center"/>
    </xf>
    <xf numFmtId="194" fontId="6" fillId="0" borderId="0" xfId="33" applyFont="1" applyFill="1" applyBorder="1" applyAlignment="1">
      <alignment/>
    </xf>
    <xf numFmtId="0" fontId="10" fillId="0" borderId="5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194" fontId="6" fillId="0" borderId="33" xfId="33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194" fontId="57" fillId="0" borderId="0" xfId="33" applyNumberFormat="1" applyFont="1" applyBorder="1" applyAlignment="1">
      <alignment horizontal="center"/>
    </xf>
    <xf numFmtId="194" fontId="5" fillId="0" borderId="52" xfId="33" applyNumberFormat="1" applyFont="1" applyFill="1" applyBorder="1" applyAlignment="1">
      <alignment horizontal="right"/>
    </xf>
    <xf numFmtId="194" fontId="6" fillId="0" borderId="0" xfId="33" applyFont="1" applyBorder="1" applyAlignment="1">
      <alignment/>
    </xf>
    <xf numFmtId="0" fontId="10" fillId="0" borderId="5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left"/>
    </xf>
    <xf numFmtId="194" fontId="10" fillId="0" borderId="0" xfId="33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5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94" fontId="10" fillId="0" borderId="52" xfId="33" applyFont="1" applyBorder="1" applyAlignment="1">
      <alignment/>
    </xf>
    <xf numFmtId="19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94" fontId="10" fillId="0" borderId="52" xfId="33" applyFont="1" applyBorder="1" applyAlignment="1">
      <alignment horizontal="right"/>
    </xf>
    <xf numFmtId="194" fontId="10" fillId="0" borderId="0" xfId="33" applyFont="1" applyBorder="1" applyAlignment="1">
      <alignment horizontal="center"/>
    </xf>
    <xf numFmtId="194" fontId="10" fillId="0" borderId="0" xfId="33" applyFont="1" applyBorder="1" applyAlignment="1">
      <alignment/>
    </xf>
    <xf numFmtId="0" fontId="9" fillId="0" borderId="52" xfId="0" applyFont="1" applyBorder="1" applyAlignment="1">
      <alignment/>
    </xf>
    <xf numFmtId="2" fontId="10" fillId="0" borderId="52" xfId="0" applyNumberFormat="1" applyFont="1" applyBorder="1" applyAlignment="1">
      <alignment horizontal="right"/>
    </xf>
    <xf numFmtId="194" fontId="10" fillId="0" borderId="56" xfId="33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94" fontId="5" fillId="0" borderId="57" xfId="33" applyFont="1" applyBorder="1" applyAlignment="1">
      <alignment horizontal="center" vertical="center"/>
    </xf>
    <xf numFmtId="194" fontId="5" fillId="0" borderId="14" xfId="33" applyFont="1" applyBorder="1" applyAlignment="1">
      <alignment horizontal="center" vertical="center"/>
    </xf>
    <xf numFmtId="194" fontId="5" fillId="0" borderId="58" xfId="33" applyFont="1" applyBorder="1" applyAlignment="1">
      <alignment horizontal="center" vertical="center"/>
    </xf>
    <xf numFmtId="194" fontId="5" fillId="0" borderId="51" xfId="33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94" fontId="5" fillId="0" borderId="0" xfId="33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49" fontId="5" fillId="0" borderId="5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0" xfId="0" applyFont="1" applyAlignment="1">
      <alignment horizontal="center"/>
    </xf>
    <xf numFmtId="194" fontId="6" fillId="0" borderId="11" xfId="33" applyFont="1" applyBorder="1" applyAlignment="1">
      <alignment horizontal="righ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49" fontId="36" fillId="0" borderId="13" xfId="0" applyNumberFormat="1" applyFont="1" applyBorder="1" applyAlignment="1">
      <alignment horizontal="right"/>
    </xf>
    <xf numFmtId="49" fontId="36" fillId="0" borderId="48" xfId="0" applyNumberFormat="1" applyFont="1" applyBorder="1" applyAlignment="1">
      <alignment horizontal="center"/>
    </xf>
    <xf numFmtId="49" fontId="36" fillId="0" borderId="65" xfId="0" applyNumberFormat="1" applyFont="1" applyBorder="1" applyAlignment="1">
      <alignment horizontal="center"/>
    </xf>
    <xf numFmtId="49" fontId="36" fillId="0" borderId="64" xfId="0" applyNumberFormat="1" applyFont="1" applyBorder="1" applyAlignment="1">
      <alignment horizontal="center"/>
    </xf>
    <xf numFmtId="49" fontId="36" fillId="0" borderId="48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49" fontId="36" fillId="0" borderId="65" xfId="0" applyNumberFormat="1" applyFont="1" applyBorder="1" applyAlignment="1">
      <alignment horizontal="center"/>
    </xf>
    <xf numFmtId="49" fontId="36" fillId="0" borderId="5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/>
    </xf>
    <xf numFmtId="49" fontId="36" fillId="0" borderId="13" xfId="0" applyNumberFormat="1" applyFont="1" applyBorder="1" applyAlignment="1">
      <alignment horizontal="left"/>
    </xf>
    <xf numFmtId="49" fontId="36" fillId="0" borderId="14" xfId="0" applyNumberFormat="1" applyFont="1" applyBorder="1" applyAlignment="1">
      <alignment horizontal="center" vertical="center"/>
    </xf>
    <xf numFmtId="49" fontId="36" fillId="0" borderId="57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left"/>
    </xf>
    <xf numFmtId="194" fontId="36" fillId="0" borderId="18" xfId="33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49" fontId="36" fillId="0" borderId="18" xfId="0" applyNumberFormat="1" applyFont="1" applyBorder="1" applyAlignment="1">
      <alignment horizontal="center"/>
    </xf>
    <xf numFmtId="49" fontId="36" fillId="0" borderId="18" xfId="0" applyNumberFormat="1" applyFont="1" applyBorder="1" applyAlignment="1">
      <alignment horizontal="center" vertical="center"/>
    </xf>
    <xf numFmtId="49" fontId="36" fillId="0" borderId="66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right"/>
    </xf>
    <xf numFmtId="194" fontId="37" fillId="0" borderId="15" xfId="33" applyFont="1" applyBorder="1" applyAlignment="1">
      <alignment horizontal="center"/>
    </xf>
    <xf numFmtId="194" fontId="36" fillId="0" borderId="15" xfId="33" applyFont="1" applyBorder="1" applyAlignment="1">
      <alignment horizontal="center"/>
    </xf>
    <xf numFmtId="49" fontId="37" fillId="0" borderId="18" xfId="0" applyNumberFormat="1" applyFont="1" applyBorder="1" applyAlignment="1">
      <alignment horizontal="right"/>
    </xf>
    <xf numFmtId="194" fontId="37" fillId="0" borderId="21" xfId="33" applyFont="1" applyBorder="1" applyAlignment="1">
      <alignment horizontal="center"/>
    </xf>
    <xf numFmtId="194" fontId="36" fillId="0" borderId="21" xfId="33" applyFont="1" applyBorder="1" applyAlignment="1">
      <alignment horizontal="center"/>
    </xf>
    <xf numFmtId="49" fontId="37" fillId="0" borderId="22" xfId="0" applyNumberFormat="1" applyFont="1" applyBorder="1" applyAlignment="1">
      <alignment horizontal="right"/>
    </xf>
    <xf numFmtId="194" fontId="37" fillId="0" borderId="22" xfId="33" applyFont="1" applyBorder="1" applyAlignment="1">
      <alignment horizontal="center"/>
    </xf>
    <xf numFmtId="194" fontId="36" fillId="0" borderId="22" xfId="33" applyFont="1" applyBorder="1" applyAlignment="1">
      <alignment horizontal="center"/>
    </xf>
    <xf numFmtId="194" fontId="36" fillId="0" borderId="13" xfId="33" applyFont="1" applyBorder="1" applyAlignment="1">
      <alignment horizontal="center"/>
    </xf>
    <xf numFmtId="0" fontId="36" fillId="0" borderId="46" xfId="0" applyFont="1" applyBorder="1" applyAlignment="1">
      <alignment horizontal="left"/>
    </xf>
    <xf numFmtId="194" fontId="36" fillId="0" borderId="46" xfId="33" applyFont="1" applyBorder="1" applyAlignment="1">
      <alignment horizontal="center"/>
    </xf>
    <xf numFmtId="49" fontId="37" fillId="0" borderId="17" xfId="0" applyNumberFormat="1" applyFont="1" applyBorder="1" applyAlignment="1">
      <alignment horizontal="left"/>
    </xf>
    <xf numFmtId="49" fontId="36" fillId="0" borderId="15" xfId="0" applyNumberFormat="1" applyFont="1" applyBorder="1" applyAlignment="1">
      <alignment horizontal="center"/>
    </xf>
    <xf numFmtId="210" fontId="37" fillId="0" borderId="15" xfId="0" applyNumberFormat="1" applyFont="1" applyBorder="1" applyAlignment="1">
      <alignment horizontal="right"/>
    </xf>
    <xf numFmtId="194" fontId="37" fillId="0" borderId="15" xfId="33" applyFont="1" applyBorder="1" applyAlignment="1">
      <alignment horizontal="right"/>
    </xf>
    <xf numFmtId="49" fontId="37" fillId="0" borderId="21" xfId="0" applyNumberFormat="1" applyFont="1" applyBorder="1" applyAlignment="1">
      <alignment horizontal="right"/>
    </xf>
    <xf numFmtId="210" fontId="37" fillId="0" borderId="21" xfId="0" applyNumberFormat="1" applyFont="1" applyBorder="1" applyAlignment="1">
      <alignment horizontal="right"/>
    </xf>
    <xf numFmtId="194" fontId="37" fillId="0" borderId="21" xfId="33" applyFont="1" applyBorder="1" applyAlignment="1">
      <alignment horizontal="right"/>
    </xf>
    <xf numFmtId="49" fontId="36" fillId="0" borderId="21" xfId="0" applyNumberFormat="1" applyFont="1" applyBorder="1" applyAlignment="1">
      <alignment horizontal="center"/>
    </xf>
    <xf numFmtId="0" fontId="37" fillId="0" borderId="21" xfId="0" applyFont="1" applyBorder="1" applyAlignment="1">
      <alignment/>
    </xf>
    <xf numFmtId="194" fontId="37" fillId="0" borderId="21" xfId="33" applyNumberFormat="1" applyFont="1" applyBorder="1" applyAlignment="1">
      <alignment horizontal="right"/>
    </xf>
    <xf numFmtId="194" fontId="37" fillId="0" borderId="21" xfId="33" applyFont="1" applyBorder="1" applyAlignment="1">
      <alignment/>
    </xf>
    <xf numFmtId="194" fontId="37" fillId="0" borderId="21" xfId="33" applyNumberFormat="1" applyFont="1" applyBorder="1" applyAlignment="1">
      <alignment/>
    </xf>
    <xf numFmtId="49" fontId="37" fillId="0" borderId="21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6" fillId="0" borderId="13" xfId="0" applyFont="1" applyBorder="1" applyAlignment="1">
      <alignment/>
    </xf>
    <xf numFmtId="194" fontId="36" fillId="0" borderId="13" xfId="33" applyNumberFormat="1" applyFont="1" applyBorder="1" applyAlignment="1">
      <alignment horizontal="right"/>
    </xf>
    <xf numFmtId="194" fontId="36" fillId="0" borderId="13" xfId="33" applyFont="1" applyBorder="1" applyAlignment="1">
      <alignment horizontal="right"/>
    </xf>
    <xf numFmtId="194" fontId="36" fillId="0" borderId="13" xfId="33" applyFont="1" applyBorder="1" applyAlignment="1">
      <alignment/>
    </xf>
    <xf numFmtId="49" fontId="36" fillId="0" borderId="13" xfId="0" applyNumberFormat="1" applyFont="1" applyBorder="1" applyAlignment="1">
      <alignment/>
    </xf>
    <xf numFmtId="0" fontId="37" fillId="0" borderId="14" xfId="0" applyFont="1" applyBorder="1" applyAlignment="1">
      <alignment/>
    </xf>
    <xf numFmtId="0" fontId="36" fillId="0" borderId="46" xfId="0" applyFont="1" applyBorder="1" applyAlignment="1">
      <alignment/>
    </xf>
    <xf numFmtId="194" fontId="36" fillId="0" borderId="46" xfId="33" applyNumberFormat="1" applyFont="1" applyBorder="1" applyAlignment="1">
      <alignment horizontal="right"/>
    </xf>
    <xf numFmtId="194" fontId="36" fillId="0" borderId="46" xfId="33" applyNumberFormat="1" applyFont="1" applyBorder="1" applyAlignment="1">
      <alignment/>
    </xf>
    <xf numFmtId="194" fontId="36" fillId="0" borderId="46" xfId="33" applyFont="1" applyBorder="1" applyAlignment="1">
      <alignment/>
    </xf>
    <xf numFmtId="49" fontId="36" fillId="0" borderId="46" xfId="0" applyNumberFormat="1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18" xfId="0" applyFont="1" applyBorder="1" applyAlignment="1">
      <alignment horizontal="left"/>
    </xf>
    <xf numFmtId="194" fontId="37" fillId="0" borderId="18" xfId="33" applyNumberFormat="1" applyFont="1" applyBorder="1" applyAlignment="1">
      <alignment horizontal="right"/>
    </xf>
    <xf numFmtId="194" fontId="37" fillId="0" borderId="18" xfId="33" applyNumberFormat="1" applyFont="1" applyBorder="1" applyAlignment="1">
      <alignment/>
    </xf>
    <xf numFmtId="194" fontId="37" fillId="0" borderId="18" xfId="33" applyFont="1" applyBorder="1" applyAlignment="1">
      <alignment/>
    </xf>
    <xf numFmtId="49" fontId="37" fillId="0" borderId="18" xfId="0" applyNumberFormat="1" applyFont="1" applyBorder="1" applyAlignment="1">
      <alignment/>
    </xf>
    <xf numFmtId="194" fontId="37" fillId="0" borderId="18" xfId="33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right"/>
    </xf>
    <xf numFmtId="194" fontId="37" fillId="0" borderId="15" xfId="33" applyNumberFormat="1" applyFont="1" applyBorder="1" applyAlignment="1">
      <alignment horizontal="right"/>
    </xf>
    <xf numFmtId="194" fontId="37" fillId="0" borderId="15" xfId="33" applyNumberFormat="1" applyFont="1" applyBorder="1" applyAlignment="1">
      <alignment/>
    </xf>
    <xf numFmtId="194" fontId="37" fillId="0" borderId="15" xfId="33" applyFont="1" applyBorder="1" applyAlignment="1">
      <alignment/>
    </xf>
    <xf numFmtId="49" fontId="37" fillId="0" borderId="15" xfId="0" applyNumberFormat="1" applyFont="1" applyBorder="1" applyAlignment="1">
      <alignment/>
    </xf>
    <xf numFmtId="49" fontId="37" fillId="0" borderId="15" xfId="0" applyNumberFormat="1" applyFont="1" applyBorder="1" applyAlignment="1">
      <alignment horizontal="center"/>
    </xf>
    <xf numFmtId="194" fontId="37" fillId="0" borderId="15" xfId="33" applyFont="1" applyBorder="1" applyAlignment="1">
      <alignment horizontal="center" vertical="center"/>
    </xf>
    <xf numFmtId="194" fontId="37" fillId="0" borderId="18" xfId="33" applyFont="1" applyBorder="1" applyAlignment="1">
      <alignment horizontal="center"/>
    </xf>
    <xf numFmtId="194" fontId="37" fillId="0" borderId="18" xfId="33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194" fontId="36" fillId="0" borderId="0" xfId="33" applyFont="1" applyBorder="1" applyAlignment="1">
      <alignment horizontal="center"/>
    </xf>
    <xf numFmtId="0" fontId="37" fillId="0" borderId="67" xfId="0" applyFont="1" applyBorder="1" applyAlignment="1">
      <alignment horizontal="left"/>
    </xf>
    <xf numFmtId="194" fontId="37" fillId="0" borderId="67" xfId="33" applyFont="1" applyBorder="1" applyAlignment="1">
      <alignment/>
    </xf>
    <xf numFmtId="194" fontId="37" fillId="0" borderId="67" xfId="33" applyFont="1" applyBorder="1" applyAlignment="1">
      <alignment horizontal="center"/>
    </xf>
    <xf numFmtId="0" fontId="37" fillId="0" borderId="18" xfId="0" applyFont="1" applyBorder="1" applyAlignment="1">
      <alignment horizontal="right"/>
    </xf>
    <xf numFmtId="194" fontId="37" fillId="0" borderId="22" xfId="33" applyFont="1" applyBorder="1" applyAlignment="1">
      <alignment horizontal="right"/>
    </xf>
    <xf numFmtId="194" fontId="37" fillId="0" borderId="13" xfId="33" applyFont="1" applyBorder="1" applyAlignment="1">
      <alignment horizontal="right"/>
    </xf>
    <xf numFmtId="194" fontId="36" fillId="0" borderId="46" xfId="33" applyFont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49" fontId="36" fillId="0" borderId="68" xfId="0" applyNumberFormat="1" applyFont="1" applyBorder="1" applyAlignment="1">
      <alignment/>
    </xf>
    <xf numFmtId="194" fontId="36" fillId="0" borderId="68" xfId="33" applyFont="1" applyBorder="1" applyAlignment="1">
      <alignment horizontal="right"/>
    </xf>
    <xf numFmtId="194" fontId="36" fillId="0" borderId="68" xfId="33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194" fontId="36" fillId="0" borderId="0" xfId="33" applyFont="1" applyBorder="1" applyAlignment="1">
      <alignment horizontal="right"/>
    </xf>
    <xf numFmtId="202" fontId="37" fillId="0" borderId="0" xfId="33" applyNumberFormat="1" applyFont="1" applyAlignment="1">
      <alignment/>
    </xf>
    <xf numFmtId="3" fontId="37" fillId="0" borderId="0" xfId="0" applyNumberFormat="1" applyFont="1" applyAlignment="1">
      <alignment/>
    </xf>
    <xf numFmtId="194" fontId="38" fillId="0" borderId="21" xfId="33" applyNumberFormat="1" applyFont="1" applyBorder="1" applyAlignment="1">
      <alignment horizontal="right"/>
    </xf>
    <xf numFmtId="194" fontId="39" fillId="0" borderId="13" xfId="33" applyNumberFormat="1" applyFont="1" applyBorder="1" applyAlignment="1">
      <alignment horizontal="right"/>
    </xf>
    <xf numFmtId="194" fontId="39" fillId="0" borderId="46" xfId="33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44</xdr:row>
      <xdr:rowOff>9525</xdr:rowOff>
    </xdr:from>
    <xdr:to>
      <xdr:col>0</xdr:col>
      <xdr:colOff>895350</xdr:colOff>
      <xdr:row>44</xdr:row>
      <xdr:rowOff>9525</xdr:rowOff>
    </xdr:to>
    <xdr:sp>
      <xdr:nvSpPr>
        <xdr:cNvPr id="1" name="Line 4"/>
        <xdr:cNvSpPr>
          <a:spLocks/>
        </xdr:cNvSpPr>
      </xdr:nvSpPr>
      <xdr:spPr>
        <a:xfrm>
          <a:off x="1066800" y="999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55">
      <selection activeCell="B61" sqref="B61"/>
    </sheetView>
  </sheetViews>
  <sheetFormatPr defaultColWidth="9.140625" defaultRowHeight="21.75"/>
  <cols>
    <col min="1" max="1" width="43.57421875" style="10" customWidth="1"/>
    <col min="2" max="2" width="12.00390625" style="17" customWidth="1"/>
    <col min="3" max="3" width="20.8515625" style="10" customWidth="1"/>
    <col min="4" max="4" width="20.8515625" style="14" customWidth="1"/>
    <col min="5" max="5" width="9.140625" style="10" customWidth="1"/>
    <col min="6" max="6" width="3.421875" style="10" customWidth="1"/>
    <col min="7" max="7" width="20.8515625" style="14" customWidth="1"/>
    <col min="8" max="8" width="19.7109375" style="126" customWidth="1"/>
    <col min="9" max="9" width="22.7109375" style="20" customWidth="1"/>
    <col min="10" max="16384" width="9.140625" style="20" customWidth="1"/>
  </cols>
  <sheetData>
    <row r="1" spans="1:7" ht="15" customHeight="1">
      <c r="A1" s="325" t="s">
        <v>71</v>
      </c>
      <c r="B1" s="325"/>
      <c r="C1" s="325"/>
      <c r="D1" s="325"/>
      <c r="G1" s="196"/>
    </row>
    <row r="2" spans="1:7" ht="21.75" customHeight="1">
      <c r="A2" s="326" t="s">
        <v>72</v>
      </c>
      <c r="B2" s="326"/>
      <c r="C2" s="326"/>
      <c r="D2" s="326"/>
      <c r="G2" s="196"/>
    </row>
    <row r="3" spans="1:7" ht="21">
      <c r="A3" s="326" t="s">
        <v>73</v>
      </c>
      <c r="B3" s="326"/>
      <c r="C3" s="326"/>
      <c r="D3" s="326"/>
      <c r="G3" s="196"/>
    </row>
    <row r="4" spans="1:7" ht="21" customHeight="1">
      <c r="A4" s="327" t="s">
        <v>242</v>
      </c>
      <c r="B4" s="327"/>
      <c r="C4" s="327"/>
      <c r="D4" s="327"/>
      <c r="G4" s="196"/>
    </row>
    <row r="5" spans="1:7" ht="18" customHeight="1">
      <c r="A5" s="319" t="s">
        <v>1</v>
      </c>
      <c r="B5" s="319" t="s">
        <v>48</v>
      </c>
      <c r="C5" s="319" t="s">
        <v>46</v>
      </c>
      <c r="D5" s="321" t="s">
        <v>51</v>
      </c>
      <c r="G5" s="321" t="s">
        <v>51</v>
      </c>
    </row>
    <row r="6" spans="1:7" ht="12.75" customHeight="1">
      <c r="A6" s="320"/>
      <c r="B6" s="331"/>
      <c r="C6" s="320"/>
      <c r="D6" s="322"/>
      <c r="G6" s="322"/>
    </row>
    <row r="7" spans="1:7" ht="24" customHeight="1">
      <c r="A7" s="38" t="s">
        <v>74</v>
      </c>
      <c r="B7" s="39"/>
      <c r="C7" s="40"/>
      <c r="D7" s="41"/>
      <c r="G7" s="41"/>
    </row>
    <row r="8" spans="1:7" ht="24" customHeight="1">
      <c r="A8" s="42" t="s">
        <v>75</v>
      </c>
      <c r="B8" s="43" t="s">
        <v>62</v>
      </c>
      <c r="C8" s="44"/>
      <c r="D8" s="45"/>
      <c r="G8" s="45"/>
    </row>
    <row r="9" spans="1:8" ht="24" customHeight="1">
      <c r="A9" s="46" t="s">
        <v>76</v>
      </c>
      <c r="B9" s="43" t="s">
        <v>77</v>
      </c>
      <c r="C9" s="47">
        <v>650000</v>
      </c>
      <c r="D9" s="48">
        <f>G9+H9</f>
        <v>496310.41</v>
      </c>
      <c r="G9" s="48">
        <v>495152.41</v>
      </c>
      <c r="H9" s="204">
        <v>1158</v>
      </c>
    </row>
    <row r="10" spans="1:8" ht="24" customHeight="1">
      <c r="A10" s="46" t="s">
        <v>78</v>
      </c>
      <c r="B10" s="43" t="s">
        <v>79</v>
      </c>
      <c r="C10" s="47">
        <v>150000</v>
      </c>
      <c r="D10" s="48">
        <f>G10+H10</f>
        <v>105891.52</v>
      </c>
      <c r="G10" s="45">
        <v>102958.97</v>
      </c>
      <c r="H10" s="204">
        <v>2932.55</v>
      </c>
    </row>
    <row r="11" spans="1:8" ht="24" customHeight="1">
      <c r="A11" s="46" t="s">
        <v>80</v>
      </c>
      <c r="B11" s="43" t="s">
        <v>81</v>
      </c>
      <c r="C11" s="47">
        <v>60000</v>
      </c>
      <c r="D11" s="48">
        <f>G11+H11</f>
        <v>62766</v>
      </c>
      <c r="G11" s="48">
        <v>62766</v>
      </c>
      <c r="H11" s="204">
        <v>0</v>
      </c>
    </row>
    <row r="12" spans="1:8" ht="24" customHeight="1" thickBot="1">
      <c r="A12" s="46" t="s">
        <v>82</v>
      </c>
      <c r="B12" s="43" t="s">
        <v>83</v>
      </c>
      <c r="C12" s="49">
        <v>100000</v>
      </c>
      <c r="D12" s="48">
        <f>G12+H12</f>
        <v>100000</v>
      </c>
      <c r="G12" s="50">
        <v>100000</v>
      </c>
      <c r="H12" s="204">
        <v>0</v>
      </c>
    </row>
    <row r="13" spans="1:10" ht="24" customHeight="1" thickBot="1">
      <c r="A13" s="51" t="s">
        <v>43</v>
      </c>
      <c r="B13" s="52"/>
      <c r="C13" s="53">
        <f>SUM(C9:C12)</f>
        <v>960000</v>
      </c>
      <c r="D13" s="54">
        <f>SUM(D9:D12)</f>
        <v>764967.9299999999</v>
      </c>
      <c r="G13" s="54">
        <f>SUM(G9:G12)</f>
        <v>760877.38</v>
      </c>
      <c r="H13" s="204"/>
      <c r="I13" s="21"/>
      <c r="J13" s="21"/>
    </row>
    <row r="14" spans="1:10" ht="24" customHeight="1">
      <c r="A14" s="42" t="s">
        <v>84</v>
      </c>
      <c r="B14" s="55" t="s">
        <v>63</v>
      </c>
      <c r="C14" s="56"/>
      <c r="D14" s="57"/>
      <c r="G14" s="57"/>
      <c r="H14" s="127"/>
      <c r="I14" s="22"/>
      <c r="J14" s="21"/>
    </row>
    <row r="15" spans="1:10" ht="24" customHeight="1">
      <c r="A15" s="46" t="s">
        <v>87</v>
      </c>
      <c r="B15" s="55" t="s">
        <v>88</v>
      </c>
      <c r="C15" s="47">
        <v>8200</v>
      </c>
      <c r="D15" s="45">
        <f>G15+H15</f>
        <v>22270</v>
      </c>
      <c r="G15" s="45">
        <v>5661</v>
      </c>
      <c r="H15" s="205">
        <v>16609</v>
      </c>
      <c r="I15" s="21"/>
      <c r="J15" s="21"/>
    </row>
    <row r="16" spans="1:10" ht="24" customHeight="1">
      <c r="A16" s="46" t="s">
        <v>85</v>
      </c>
      <c r="B16" s="55" t="s">
        <v>86</v>
      </c>
      <c r="C16" s="47">
        <v>50000</v>
      </c>
      <c r="D16" s="45">
        <f aca="true" t="shared" si="0" ref="D16:D22">G16+H16</f>
        <v>0</v>
      </c>
      <c r="G16" s="45">
        <v>0</v>
      </c>
      <c r="H16" s="205">
        <v>0</v>
      </c>
      <c r="I16" s="21"/>
      <c r="J16" s="21"/>
    </row>
    <row r="17" spans="1:8" ht="24" customHeight="1">
      <c r="A17" s="46" t="s">
        <v>89</v>
      </c>
      <c r="B17" s="55" t="s">
        <v>90</v>
      </c>
      <c r="C17" s="47">
        <v>28000</v>
      </c>
      <c r="D17" s="45">
        <f t="shared" si="0"/>
        <v>22600</v>
      </c>
      <c r="G17" s="48">
        <v>22600</v>
      </c>
      <c r="H17" s="205">
        <v>0</v>
      </c>
    </row>
    <row r="18" spans="1:8" ht="24" customHeight="1">
      <c r="A18" s="46" t="s">
        <v>91</v>
      </c>
      <c r="B18" s="55" t="s">
        <v>92</v>
      </c>
      <c r="C18" s="58">
        <v>21000</v>
      </c>
      <c r="D18" s="45">
        <f t="shared" si="0"/>
        <v>18324</v>
      </c>
      <c r="G18" s="48">
        <v>18324</v>
      </c>
      <c r="H18" s="205"/>
    </row>
    <row r="19" spans="1:8" ht="24" customHeight="1">
      <c r="A19" s="46" t="s">
        <v>162</v>
      </c>
      <c r="B19" s="55" t="s">
        <v>93</v>
      </c>
      <c r="C19" s="59">
        <v>305000</v>
      </c>
      <c r="D19" s="45">
        <f t="shared" si="0"/>
        <v>114130</v>
      </c>
      <c r="G19" s="60">
        <v>99930</v>
      </c>
      <c r="H19" s="205">
        <v>14200</v>
      </c>
    </row>
    <row r="20" spans="1:8" ht="24" customHeight="1">
      <c r="A20" s="46" t="s">
        <v>163</v>
      </c>
      <c r="B20" s="55" t="s">
        <v>118</v>
      </c>
      <c r="C20" s="61">
        <v>2500</v>
      </c>
      <c r="D20" s="45">
        <f t="shared" si="0"/>
        <v>4520.2</v>
      </c>
      <c r="G20" s="48">
        <v>4500.8</v>
      </c>
      <c r="H20" s="205">
        <v>19.4</v>
      </c>
    </row>
    <row r="21" spans="1:8" ht="24" customHeight="1">
      <c r="A21" s="46" t="s">
        <v>165</v>
      </c>
      <c r="B21" s="55" t="s">
        <v>119</v>
      </c>
      <c r="C21" s="61">
        <v>1000</v>
      </c>
      <c r="D21" s="45">
        <f t="shared" si="0"/>
        <v>960</v>
      </c>
      <c r="G21" s="48">
        <v>710</v>
      </c>
      <c r="H21" s="205">
        <v>250</v>
      </c>
    </row>
    <row r="22" spans="1:8" ht="24" customHeight="1" thickBot="1">
      <c r="A22" s="46" t="s">
        <v>164</v>
      </c>
      <c r="B22" s="55"/>
      <c r="C22" s="62">
        <v>2000</v>
      </c>
      <c r="D22" s="45">
        <f t="shared" si="0"/>
        <v>6605</v>
      </c>
      <c r="G22" s="50">
        <v>6605</v>
      </c>
      <c r="H22" s="205">
        <v>0</v>
      </c>
    </row>
    <row r="23" spans="1:7" ht="24" customHeight="1" thickBot="1">
      <c r="A23" s="51" t="s">
        <v>43</v>
      </c>
      <c r="B23" s="52"/>
      <c r="C23" s="53">
        <f>SUM(C15:C22)</f>
        <v>417700</v>
      </c>
      <c r="D23" s="63">
        <f>SUM(D15:D22)</f>
        <v>189409.2</v>
      </c>
      <c r="G23" s="63">
        <f>SUM(G15:G22)</f>
        <v>158330.8</v>
      </c>
    </row>
    <row r="24" spans="1:7" ht="24" customHeight="1">
      <c r="A24" s="64" t="s">
        <v>94</v>
      </c>
      <c r="B24" s="55" t="s">
        <v>64</v>
      </c>
      <c r="C24" s="65"/>
      <c r="D24" s="66"/>
      <c r="G24" s="66"/>
    </row>
    <row r="25" spans="1:8" ht="24" customHeight="1">
      <c r="A25" s="67" t="s">
        <v>95</v>
      </c>
      <c r="B25" s="55" t="s">
        <v>96</v>
      </c>
      <c r="C25" s="47">
        <v>193000</v>
      </c>
      <c r="D25" s="48">
        <f>G25+H25</f>
        <v>162782.57</v>
      </c>
      <c r="G25" s="48">
        <v>162782.57</v>
      </c>
      <c r="H25" s="126">
        <v>0</v>
      </c>
    </row>
    <row r="26" spans="1:8" ht="24" customHeight="1">
      <c r="A26" s="67" t="s">
        <v>120</v>
      </c>
      <c r="B26" s="43" t="s">
        <v>130</v>
      </c>
      <c r="C26" s="47">
        <v>1000</v>
      </c>
      <c r="D26" s="48">
        <f>G26+H26</f>
        <v>0</v>
      </c>
      <c r="G26" s="48"/>
      <c r="H26" s="204"/>
    </row>
    <row r="27" spans="1:7" ht="24" customHeight="1" thickBot="1">
      <c r="A27" s="67" t="s">
        <v>122</v>
      </c>
      <c r="B27" s="43" t="s">
        <v>123</v>
      </c>
      <c r="C27" s="49">
        <v>500</v>
      </c>
      <c r="D27" s="48">
        <f>G27+H27</f>
        <v>0</v>
      </c>
      <c r="G27" s="50"/>
    </row>
    <row r="28" spans="1:7" ht="24" customHeight="1" thickBot="1">
      <c r="A28" s="51" t="s">
        <v>43</v>
      </c>
      <c r="B28" s="52"/>
      <c r="C28" s="53">
        <f>SUM(C25:C27)</f>
        <v>194500</v>
      </c>
      <c r="D28" s="63">
        <f>SUM(D25:D27)</f>
        <v>162782.57</v>
      </c>
      <c r="G28" s="63">
        <f>SUM(G25:G27)</f>
        <v>162782.57</v>
      </c>
    </row>
    <row r="29" spans="1:7" ht="24" customHeight="1">
      <c r="A29" s="42" t="s">
        <v>97</v>
      </c>
      <c r="B29" s="55" t="s">
        <v>65</v>
      </c>
      <c r="C29" s="68"/>
      <c r="D29" s="69"/>
      <c r="G29" s="69"/>
    </row>
    <row r="30" spans="1:8" ht="24" customHeight="1">
      <c r="A30" s="46" t="s">
        <v>98</v>
      </c>
      <c r="B30" s="55" t="s">
        <v>99</v>
      </c>
      <c r="C30" s="47">
        <v>80000</v>
      </c>
      <c r="D30" s="48">
        <f>G30+H30</f>
        <v>29600</v>
      </c>
      <c r="G30" s="48">
        <v>23600</v>
      </c>
      <c r="H30" s="204">
        <v>6000</v>
      </c>
    </row>
    <row r="31" spans="1:8" ht="24" customHeight="1">
      <c r="A31" s="46" t="s">
        <v>121</v>
      </c>
      <c r="B31" s="43" t="s">
        <v>128</v>
      </c>
      <c r="C31" s="47">
        <v>44000</v>
      </c>
      <c r="D31" s="48">
        <f>G31+H31</f>
        <v>249733.22</v>
      </c>
      <c r="G31" s="48">
        <v>211883.22</v>
      </c>
      <c r="H31" s="204">
        <v>37850</v>
      </c>
    </row>
    <row r="32" spans="1:8" ht="24" customHeight="1">
      <c r="A32" s="46" t="s">
        <v>124</v>
      </c>
      <c r="B32" s="43" t="s">
        <v>129</v>
      </c>
      <c r="C32" s="47">
        <v>300</v>
      </c>
      <c r="D32" s="48">
        <f>G32+H32</f>
        <v>20</v>
      </c>
      <c r="G32" s="48">
        <v>20</v>
      </c>
      <c r="H32" s="204">
        <v>0</v>
      </c>
    </row>
    <row r="33" spans="1:8" ht="24" customHeight="1">
      <c r="A33" s="70" t="s">
        <v>166</v>
      </c>
      <c r="B33" s="71"/>
      <c r="C33" s="59">
        <v>1000</v>
      </c>
      <c r="D33" s="48">
        <f>G33+H33</f>
        <v>0</v>
      </c>
      <c r="G33" s="60">
        <v>0</v>
      </c>
      <c r="H33" s="204"/>
    </row>
    <row r="34" spans="1:8" ht="24" customHeight="1">
      <c r="A34" s="70"/>
      <c r="B34" s="72"/>
      <c r="C34" s="73"/>
      <c r="D34" s="74"/>
      <c r="G34" s="74"/>
      <c r="H34" s="204"/>
    </row>
    <row r="35" spans="1:7" ht="24" customHeight="1" thickBot="1">
      <c r="A35" s="75" t="s">
        <v>43</v>
      </c>
      <c r="B35" s="76"/>
      <c r="C35" s="77">
        <f>SUM(C30:C34)</f>
        <v>125300</v>
      </c>
      <c r="D35" s="78">
        <f>SUM(D30:D34)</f>
        <v>279353.22</v>
      </c>
      <c r="G35" s="78">
        <f>SUM(G30:G34)</f>
        <v>235503.22</v>
      </c>
    </row>
    <row r="36" spans="1:8" s="23" customFormat="1" ht="18.75" customHeight="1">
      <c r="A36" s="79"/>
      <c r="B36" s="80"/>
      <c r="C36" s="81"/>
      <c r="D36" s="82"/>
      <c r="E36" s="79"/>
      <c r="F36" s="79"/>
      <c r="G36" s="82"/>
      <c r="H36" s="206"/>
    </row>
    <row r="37" spans="1:7" ht="21">
      <c r="A37" s="328" t="s">
        <v>109</v>
      </c>
      <c r="B37" s="328"/>
      <c r="C37" s="328"/>
      <c r="D37" s="328"/>
      <c r="G37" s="196"/>
    </row>
    <row r="38" spans="1:7" ht="21">
      <c r="A38" s="334" t="s">
        <v>1</v>
      </c>
      <c r="B38" s="332" t="s">
        <v>48</v>
      </c>
      <c r="C38" s="329" t="s">
        <v>46</v>
      </c>
      <c r="D38" s="323" t="s">
        <v>51</v>
      </c>
      <c r="G38" s="323" t="s">
        <v>51</v>
      </c>
    </row>
    <row r="39" spans="1:7" ht="21.75" thickBot="1">
      <c r="A39" s="335"/>
      <c r="B39" s="333"/>
      <c r="C39" s="330"/>
      <c r="D39" s="324"/>
      <c r="G39" s="324"/>
    </row>
    <row r="40" spans="1:7" ht="21">
      <c r="A40" s="83" t="s">
        <v>100</v>
      </c>
      <c r="B40" s="84"/>
      <c r="C40" s="85"/>
      <c r="D40" s="86"/>
      <c r="G40" s="86"/>
    </row>
    <row r="41" spans="1:7" ht="21">
      <c r="A41" s="83" t="s">
        <v>101</v>
      </c>
      <c r="B41" s="87" t="s">
        <v>65</v>
      </c>
      <c r="C41" s="88"/>
      <c r="D41" s="89"/>
      <c r="G41" s="89"/>
    </row>
    <row r="42" spans="1:8" ht="21">
      <c r="A42" s="90" t="s">
        <v>102</v>
      </c>
      <c r="B42" s="87" t="s">
        <v>143</v>
      </c>
      <c r="C42" s="88">
        <v>1400000</v>
      </c>
      <c r="D42" s="91">
        <f>G42+H42</f>
        <v>1473387.49</v>
      </c>
      <c r="G42" s="91">
        <v>1332131.65</v>
      </c>
      <c r="H42" s="126">
        <v>141255.84</v>
      </c>
    </row>
    <row r="43" spans="1:8" ht="21">
      <c r="A43" s="90" t="s">
        <v>103</v>
      </c>
      <c r="B43" s="87" t="s">
        <v>144</v>
      </c>
      <c r="C43" s="88">
        <v>3000000</v>
      </c>
      <c r="D43" s="91">
        <f>G43+H43</f>
        <v>1988913.5100000002</v>
      </c>
      <c r="G43" s="91">
        <v>1793341.62</v>
      </c>
      <c r="H43" s="126">
        <v>195571.89</v>
      </c>
    </row>
    <row r="44" spans="1:8" s="21" customFormat="1" ht="21">
      <c r="A44" s="90" t="s">
        <v>104</v>
      </c>
      <c r="B44" s="87"/>
      <c r="C44" s="88"/>
      <c r="D44" s="91"/>
      <c r="E44" s="15"/>
      <c r="F44" s="15"/>
      <c r="G44" s="91"/>
      <c r="H44" s="127"/>
    </row>
    <row r="45" spans="1:8" s="21" customFormat="1" ht="21">
      <c r="A45" s="92" t="s">
        <v>105</v>
      </c>
      <c r="B45" s="93" t="s">
        <v>145</v>
      </c>
      <c r="C45" s="94">
        <v>3600000</v>
      </c>
      <c r="D45" s="95">
        <f>G45+H45</f>
        <v>3338199.92</v>
      </c>
      <c r="E45" s="15"/>
      <c r="F45" s="15"/>
      <c r="G45" s="95">
        <v>3165731.43</v>
      </c>
      <c r="H45" s="205">
        <v>172468.49</v>
      </c>
    </row>
    <row r="46" spans="1:8" s="21" customFormat="1" ht="21">
      <c r="A46" s="90" t="s">
        <v>106</v>
      </c>
      <c r="B46" s="87" t="s">
        <v>146</v>
      </c>
      <c r="C46" s="94">
        <v>7000000</v>
      </c>
      <c r="D46" s="95">
        <f aca="true" t="shared" si="1" ref="D46:D55">G46+H46</f>
        <v>7264490.92</v>
      </c>
      <c r="E46" s="15"/>
      <c r="F46" s="15"/>
      <c r="G46" s="95">
        <v>6733646.11</v>
      </c>
      <c r="H46" s="205">
        <v>530844.81</v>
      </c>
    </row>
    <row r="47" spans="1:8" s="21" customFormat="1" ht="21">
      <c r="A47" s="9" t="s">
        <v>107</v>
      </c>
      <c r="B47" s="96" t="s">
        <v>147</v>
      </c>
      <c r="C47" s="94">
        <v>700000</v>
      </c>
      <c r="D47" s="95">
        <f t="shared" si="1"/>
        <v>722400.58</v>
      </c>
      <c r="E47" s="15"/>
      <c r="F47" s="15"/>
      <c r="G47" s="95">
        <v>658935.07</v>
      </c>
      <c r="H47" s="205">
        <v>63465.51</v>
      </c>
    </row>
    <row r="48" spans="1:8" s="21" customFormat="1" ht="21">
      <c r="A48" s="90" t="s">
        <v>125</v>
      </c>
      <c r="B48" s="87" t="s">
        <v>148</v>
      </c>
      <c r="C48" s="94">
        <v>2500</v>
      </c>
      <c r="D48" s="95">
        <f t="shared" si="1"/>
        <v>0</v>
      </c>
      <c r="E48" s="15"/>
      <c r="F48" s="15"/>
      <c r="G48" s="95">
        <v>0</v>
      </c>
      <c r="H48" s="205">
        <v>0</v>
      </c>
    </row>
    <row r="49" spans="1:8" ht="21">
      <c r="A49" s="90" t="s">
        <v>108</v>
      </c>
      <c r="B49" s="87" t="s">
        <v>149</v>
      </c>
      <c r="C49" s="97">
        <v>33000</v>
      </c>
      <c r="D49" s="95">
        <f t="shared" si="1"/>
        <v>42413.65</v>
      </c>
      <c r="G49" s="98">
        <v>15680.33</v>
      </c>
      <c r="H49" s="205">
        <v>26733.32</v>
      </c>
    </row>
    <row r="50" spans="1:8" ht="21">
      <c r="A50" s="92" t="s">
        <v>126</v>
      </c>
      <c r="B50" s="99" t="s">
        <v>150</v>
      </c>
      <c r="C50" s="97">
        <v>116000</v>
      </c>
      <c r="D50" s="95">
        <f t="shared" si="1"/>
        <v>124114.8</v>
      </c>
      <c r="G50" s="98">
        <v>95200.19</v>
      </c>
      <c r="H50" s="205">
        <v>28914.61</v>
      </c>
    </row>
    <row r="51" spans="1:8" ht="21">
      <c r="A51" s="100" t="s">
        <v>110</v>
      </c>
      <c r="B51" s="101" t="s">
        <v>151</v>
      </c>
      <c r="C51" s="102">
        <v>78000</v>
      </c>
      <c r="D51" s="95">
        <f t="shared" si="1"/>
        <v>50038.83</v>
      </c>
      <c r="G51" s="103">
        <v>50038.83</v>
      </c>
      <c r="H51" s="205">
        <v>0</v>
      </c>
    </row>
    <row r="52" spans="1:8" ht="21">
      <c r="A52" s="90" t="s">
        <v>111</v>
      </c>
      <c r="B52" s="104" t="s">
        <v>152</v>
      </c>
      <c r="C52" s="102">
        <v>2833000</v>
      </c>
      <c r="D52" s="95">
        <f t="shared" si="1"/>
        <v>3660331</v>
      </c>
      <c r="G52" s="103">
        <v>3497456</v>
      </c>
      <c r="H52" s="205">
        <v>162875</v>
      </c>
    </row>
    <row r="53" spans="1:8" ht="21">
      <c r="A53" s="105" t="s">
        <v>236</v>
      </c>
      <c r="B53" s="104" t="s">
        <v>237</v>
      </c>
      <c r="C53" s="106">
        <v>500</v>
      </c>
      <c r="D53" s="95">
        <f t="shared" si="1"/>
        <v>5300</v>
      </c>
      <c r="G53" s="107">
        <v>4300</v>
      </c>
      <c r="H53" s="205">
        <v>1000</v>
      </c>
    </row>
    <row r="54" spans="1:8" ht="21">
      <c r="A54" s="105" t="s">
        <v>127</v>
      </c>
      <c r="B54" s="104"/>
      <c r="C54" s="106">
        <v>6600</v>
      </c>
      <c r="D54" s="95">
        <f t="shared" si="1"/>
        <v>1020</v>
      </c>
      <c r="G54" s="107">
        <v>1020</v>
      </c>
      <c r="H54" s="205">
        <v>0</v>
      </c>
    </row>
    <row r="55" spans="1:7" ht="21.75" thickBot="1">
      <c r="A55" s="105" t="s">
        <v>112</v>
      </c>
      <c r="B55" s="104" t="s">
        <v>152</v>
      </c>
      <c r="C55" s="108"/>
      <c r="D55" s="95">
        <f t="shared" si="1"/>
        <v>0</v>
      </c>
      <c r="G55" s="109"/>
    </row>
    <row r="56" spans="1:7" ht="21.75" thickBot="1">
      <c r="A56" s="110" t="s">
        <v>43</v>
      </c>
      <c r="B56" s="104"/>
      <c r="C56" s="111">
        <f>SUM(C42:C55)</f>
        <v>18769600</v>
      </c>
      <c r="D56" s="112">
        <f>SUM(D42:D55)</f>
        <v>18670610.700000003</v>
      </c>
      <c r="G56" s="112">
        <f>SUM(G42:G55)</f>
        <v>17347481.23</v>
      </c>
    </row>
    <row r="57" spans="1:7" ht="21">
      <c r="A57" s="113" t="s">
        <v>113</v>
      </c>
      <c r="B57" s="104" t="s">
        <v>67</v>
      </c>
      <c r="C57" s="97"/>
      <c r="D57" s="98"/>
      <c r="G57" s="98"/>
    </row>
    <row r="58" spans="1:7" ht="21.75" thickBot="1">
      <c r="A58" s="90" t="s">
        <v>114</v>
      </c>
      <c r="B58" s="104" t="s">
        <v>153</v>
      </c>
      <c r="C58" s="102">
        <v>500</v>
      </c>
      <c r="D58" s="103">
        <v>0</v>
      </c>
      <c r="G58" s="103">
        <v>0</v>
      </c>
    </row>
    <row r="59" spans="1:7" ht="21.75" thickBot="1">
      <c r="A59" s="114" t="s">
        <v>43</v>
      </c>
      <c r="B59" s="87"/>
      <c r="C59" s="111">
        <f>SUM(C58)</f>
        <v>500</v>
      </c>
      <c r="D59" s="112">
        <f>SUM(D58)</f>
        <v>0</v>
      </c>
      <c r="G59" s="112">
        <f>SUM(G58)</f>
        <v>0</v>
      </c>
    </row>
    <row r="60" spans="1:7" ht="21">
      <c r="A60" s="115" t="s">
        <v>115</v>
      </c>
      <c r="B60" s="99" t="s">
        <v>154</v>
      </c>
      <c r="C60" s="116"/>
      <c r="D60" s="117"/>
      <c r="G60" s="117"/>
    </row>
    <row r="61" spans="1:7" ht="21">
      <c r="A61" s="118" t="s">
        <v>131</v>
      </c>
      <c r="B61" s="99" t="s">
        <v>68</v>
      </c>
      <c r="C61" s="119"/>
      <c r="D61" s="120"/>
      <c r="G61" s="120"/>
    </row>
    <row r="62" spans="1:7" ht="21">
      <c r="A62" s="90" t="s">
        <v>132</v>
      </c>
      <c r="B62" s="121"/>
      <c r="C62" s="122">
        <v>10000000</v>
      </c>
      <c r="D62" s="107">
        <f>G62+H62</f>
        <v>10082268</v>
      </c>
      <c r="G62" s="107">
        <v>10082268</v>
      </c>
    </row>
    <row r="63" spans="1:7" ht="21.75" thickBot="1">
      <c r="A63" s="114" t="s">
        <v>43</v>
      </c>
      <c r="B63" s="123"/>
      <c r="C63" s="124">
        <f>SUM(C62)</f>
        <v>10000000</v>
      </c>
      <c r="D63" s="125">
        <f>SUM(D62)</f>
        <v>10082268</v>
      </c>
      <c r="G63" s="125">
        <f>SUM(G62)</f>
        <v>10082268</v>
      </c>
    </row>
    <row r="64" spans="1:7" ht="21.75" thickBot="1">
      <c r="A64" s="211" t="s">
        <v>47</v>
      </c>
      <c r="B64" s="212"/>
      <c r="C64" s="111">
        <f>C63+C59+C56+C35+C28+C23+C13</f>
        <v>30467600</v>
      </c>
      <c r="D64" s="213">
        <f>D63+D59+D56+D35+D28+D23+D13</f>
        <v>30149391.62</v>
      </c>
      <c r="G64" s="213">
        <f>G63+G59+G56+G35+G28+G23+G13</f>
        <v>28747243.2</v>
      </c>
    </row>
    <row r="65" spans="1:7" ht="21">
      <c r="A65" s="115" t="s">
        <v>204</v>
      </c>
      <c r="B65" s="210"/>
      <c r="C65" s="208"/>
      <c r="D65" s="120"/>
      <c r="G65" s="120"/>
    </row>
    <row r="66" spans="1:7" ht="21">
      <c r="A66" s="90" t="s">
        <v>205</v>
      </c>
      <c r="B66" s="123"/>
      <c r="C66" s="202"/>
      <c r="D66" s="203">
        <f>G66+H66</f>
        <v>727122.36</v>
      </c>
      <c r="G66" s="203">
        <v>727122.36</v>
      </c>
    </row>
    <row r="67" spans="1:7" ht="21">
      <c r="A67" s="90" t="s">
        <v>206</v>
      </c>
      <c r="B67" s="123"/>
      <c r="C67" s="202"/>
      <c r="D67" s="203">
        <f>G67+H67</f>
        <v>8586400</v>
      </c>
      <c r="G67" s="203">
        <v>8586400</v>
      </c>
    </row>
    <row r="68" spans="1:7" ht="21">
      <c r="A68" s="90" t="s">
        <v>207</v>
      </c>
      <c r="B68" s="123"/>
      <c r="C68" s="202"/>
      <c r="D68" s="203">
        <f>G68+H68</f>
        <v>1012000</v>
      </c>
      <c r="G68" s="207">
        <v>1012000</v>
      </c>
    </row>
    <row r="69" spans="1:7" ht="21.75" thickBot="1">
      <c r="A69" s="90" t="s">
        <v>241</v>
      </c>
      <c r="B69" s="123"/>
      <c r="C69" s="287"/>
      <c r="D69" s="288">
        <v>266900</v>
      </c>
      <c r="G69" s="288"/>
    </row>
    <row r="70" spans="1:7" ht="21.75" thickBot="1">
      <c r="A70" s="90"/>
      <c r="B70" s="123"/>
      <c r="C70" s="209"/>
      <c r="D70" s="213">
        <f>SUM(D66:D69)</f>
        <v>10592422.36</v>
      </c>
      <c r="G70" s="213">
        <f>SUM(G66:G68)</f>
        <v>10325522.36</v>
      </c>
    </row>
    <row r="71" spans="1:7" ht="21.75" thickBot="1">
      <c r="A71" s="211" t="s">
        <v>208</v>
      </c>
      <c r="B71" s="214"/>
      <c r="C71" s="215"/>
      <c r="D71" s="216">
        <f>D70+D64</f>
        <v>40741813.980000004</v>
      </c>
      <c r="G71" s="216">
        <f>G70+G64</f>
        <v>39072765.56</v>
      </c>
    </row>
    <row r="72" spans="1:7" ht="21">
      <c r="A72" s="79"/>
      <c r="B72" s="217"/>
      <c r="C72" s="79"/>
      <c r="D72" s="218"/>
      <c r="G72" s="218"/>
    </row>
    <row r="73" spans="1:7" ht="21">
      <c r="A73" s="15"/>
      <c r="B73" s="13"/>
      <c r="C73" s="15"/>
      <c r="D73" s="18"/>
      <c r="G73" s="18"/>
    </row>
    <row r="74" spans="1:7" ht="21">
      <c r="A74" s="15"/>
      <c r="B74" s="13"/>
      <c r="C74" s="15"/>
      <c r="D74" s="18"/>
      <c r="G74" s="18"/>
    </row>
    <row r="75" spans="1:7" ht="21">
      <c r="A75" s="15"/>
      <c r="B75" s="13"/>
      <c r="C75" s="15"/>
      <c r="D75" s="18"/>
      <c r="G75" s="18"/>
    </row>
    <row r="76" spans="1:7" ht="21">
      <c r="A76" s="15"/>
      <c r="B76" s="13"/>
      <c r="C76" s="15"/>
      <c r="D76" s="18"/>
      <c r="G76" s="18"/>
    </row>
    <row r="77" spans="1:7" ht="21">
      <c r="A77" s="15"/>
      <c r="B77" s="13"/>
      <c r="C77" s="15"/>
      <c r="D77" s="18"/>
      <c r="G77" s="18"/>
    </row>
  </sheetData>
  <sheetProtection/>
  <mergeCells count="15">
    <mergeCell ref="C38:C39"/>
    <mergeCell ref="D38:D39"/>
    <mergeCell ref="B5:B6"/>
    <mergeCell ref="B38:B39"/>
    <mergeCell ref="A38:A39"/>
    <mergeCell ref="A5:A6"/>
    <mergeCell ref="C5:C6"/>
    <mergeCell ref="D5:D6"/>
    <mergeCell ref="G5:G6"/>
    <mergeCell ref="G38:G39"/>
    <mergeCell ref="A1:D1"/>
    <mergeCell ref="A2:D2"/>
    <mergeCell ref="A3:D3"/>
    <mergeCell ref="A4:D4"/>
    <mergeCell ref="A37:D37"/>
  </mergeCells>
  <printOptions/>
  <pageMargins left="0.7480314960629921" right="0.34" top="0.35" bottom="0.21" header="0.29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3">
      <selection activeCell="C48" sqref="C48"/>
    </sheetView>
  </sheetViews>
  <sheetFormatPr defaultColWidth="9.140625" defaultRowHeight="19.5" customHeight="1"/>
  <cols>
    <col min="1" max="1" width="16.00390625" style="306" customWidth="1"/>
    <col min="2" max="2" width="20.00390625" style="306" customWidth="1"/>
    <col min="3" max="3" width="22.140625" style="296" customWidth="1"/>
    <col min="4" max="4" width="4.140625" style="296" customWidth="1"/>
    <col min="5" max="5" width="10.28125" style="26" customWidth="1"/>
    <col min="6" max="6" width="27.00390625" style="26" customWidth="1"/>
    <col min="7" max="7" width="11.7109375" style="10" customWidth="1"/>
    <col min="8" max="9" width="9.140625" style="10" customWidth="1"/>
    <col min="10" max="10" width="17.140625" style="10" customWidth="1"/>
    <col min="11" max="16384" width="9.140625" style="10" customWidth="1"/>
  </cols>
  <sheetData>
    <row r="1" spans="1:5" ht="18" customHeight="1">
      <c r="A1" s="336" t="s">
        <v>26</v>
      </c>
      <c r="B1" s="336"/>
      <c r="C1" s="337"/>
      <c r="D1" s="295"/>
      <c r="E1" s="296"/>
    </row>
    <row r="2" spans="1:8" ht="18" customHeight="1">
      <c r="A2" s="338" t="s">
        <v>27</v>
      </c>
      <c r="B2" s="338"/>
      <c r="C2" s="339"/>
      <c r="D2" s="297"/>
      <c r="E2" s="298"/>
      <c r="F2" s="298"/>
      <c r="G2" s="11"/>
      <c r="H2" s="15"/>
    </row>
    <row r="3" spans="1:8" ht="18" customHeight="1">
      <c r="A3" s="284" t="s">
        <v>247</v>
      </c>
      <c r="B3" s="293"/>
      <c r="C3" s="285"/>
      <c r="D3" s="284"/>
      <c r="E3" s="296"/>
      <c r="H3" s="15"/>
    </row>
    <row r="4" spans="1:6" ht="18" customHeight="1">
      <c r="A4" s="299" t="s">
        <v>37</v>
      </c>
      <c r="B4" s="300"/>
      <c r="C4" s="301"/>
      <c r="D4" s="299"/>
      <c r="E4" s="296"/>
      <c r="F4" s="302">
        <v>20927269.41</v>
      </c>
    </row>
    <row r="5" spans="1:6" ht="18" customHeight="1">
      <c r="A5" s="303" t="s">
        <v>253</v>
      </c>
      <c r="B5" s="304"/>
      <c r="C5" s="305"/>
      <c r="D5" s="303"/>
      <c r="E5" s="296"/>
      <c r="F5" s="306"/>
    </row>
    <row r="6" spans="1:6" ht="18" customHeight="1">
      <c r="A6" s="289" t="s">
        <v>39</v>
      </c>
      <c r="B6" s="300" t="s">
        <v>40</v>
      </c>
      <c r="C6" s="307" t="s">
        <v>231</v>
      </c>
      <c r="D6" s="308"/>
      <c r="E6" s="289"/>
      <c r="F6" s="306"/>
    </row>
    <row r="7" spans="1:6" ht="18" customHeight="1">
      <c r="A7" s="289" t="s">
        <v>224</v>
      </c>
      <c r="B7" s="309">
        <v>8444820</v>
      </c>
      <c r="C7" s="310">
        <v>1000</v>
      </c>
      <c r="E7" s="296"/>
      <c r="F7" s="306"/>
    </row>
    <row r="8" spans="1:6" ht="18" customHeight="1">
      <c r="A8" s="289" t="s">
        <v>225</v>
      </c>
      <c r="B8" s="309">
        <v>4544379</v>
      </c>
      <c r="C8" s="310">
        <v>1000</v>
      </c>
      <c r="E8" s="296"/>
      <c r="F8" s="311"/>
    </row>
    <row r="9" spans="1:6" ht="18" customHeight="1">
      <c r="A9" s="289" t="s">
        <v>226</v>
      </c>
      <c r="B9" s="309">
        <v>6299112</v>
      </c>
      <c r="C9" s="310">
        <v>1508</v>
      </c>
      <c r="E9" s="296"/>
      <c r="F9" s="311"/>
    </row>
    <row r="10" spans="1:6" ht="18" customHeight="1">
      <c r="A10" s="289" t="s">
        <v>227</v>
      </c>
      <c r="B10" s="309">
        <v>8626849</v>
      </c>
      <c r="C10" s="310">
        <v>1200</v>
      </c>
      <c r="E10" s="296"/>
      <c r="F10" s="311"/>
    </row>
    <row r="11" spans="1:6" ht="18" customHeight="1">
      <c r="A11" s="289" t="s">
        <v>228</v>
      </c>
      <c r="B11" s="309">
        <v>1796837</v>
      </c>
      <c r="C11" s="310">
        <v>2650</v>
      </c>
      <c r="E11" s="296" t="s">
        <v>49</v>
      </c>
      <c r="F11" s="311"/>
    </row>
    <row r="12" spans="1:6" ht="18" customHeight="1">
      <c r="A12" s="289" t="s">
        <v>229</v>
      </c>
      <c r="B12" s="309">
        <v>4358772</v>
      </c>
      <c r="C12" s="310">
        <v>1800</v>
      </c>
      <c r="E12" s="296"/>
      <c r="F12" s="312"/>
    </row>
    <row r="13" spans="1:6" ht="18" customHeight="1">
      <c r="A13" s="289" t="s">
        <v>238</v>
      </c>
      <c r="B13" s="309">
        <v>4358928</v>
      </c>
      <c r="C13" s="310">
        <v>2500</v>
      </c>
      <c r="E13" s="296"/>
      <c r="F13" s="306"/>
    </row>
    <row r="14" spans="1:6" ht="18" customHeight="1">
      <c r="A14" s="289" t="s">
        <v>248</v>
      </c>
      <c r="B14" s="309">
        <v>4358963</v>
      </c>
      <c r="C14" s="313">
        <v>2475.64</v>
      </c>
      <c r="E14" s="296"/>
      <c r="F14" s="314"/>
    </row>
    <row r="15" spans="1:6" ht="18" customHeight="1">
      <c r="A15" s="289" t="s">
        <v>248</v>
      </c>
      <c r="B15" s="309">
        <v>4358968</v>
      </c>
      <c r="C15" s="310">
        <v>2378</v>
      </c>
      <c r="E15" s="296"/>
      <c r="F15" s="314"/>
    </row>
    <row r="16" spans="1:6" ht="18" customHeight="1">
      <c r="A16" s="289" t="s">
        <v>248</v>
      </c>
      <c r="B16" s="306">
        <v>4358971</v>
      </c>
      <c r="C16" s="310">
        <v>840</v>
      </c>
      <c r="E16" s="296"/>
      <c r="F16" s="314"/>
    </row>
    <row r="17" spans="1:6" ht="18" customHeight="1">
      <c r="A17" s="289" t="s">
        <v>249</v>
      </c>
      <c r="B17" s="309">
        <v>4358977</v>
      </c>
      <c r="C17" s="310">
        <v>950.4</v>
      </c>
      <c r="E17" s="296"/>
      <c r="F17" s="314"/>
    </row>
    <row r="18" spans="1:6" ht="18" customHeight="1">
      <c r="A18" s="289" t="s">
        <v>250</v>
      </c>
      <c r="B18" s="309">
        <v>4358978</v>
      </c>
      <c r="C18" s="310">
        <v>6437</v>
      </c>
      <c r="E18" s="296"/>
      <c r="F18" s="314"/>
    </row>
    <row r="19" spans="1:6" ht="18" customHeight="1">
      <c r="A19" s="289" t="s">
        <v>250</v>
      </c>
      <c r="B19" s="309">
        <v>4358979</v>
      </c>
      <c r="C19" s="310">
        <v>4405</v>
      </c>
      <c r="E19" s="296"/>
      <c r="F19" s="314"/>
    </row>
    <row r="20" spans="1:6" ht="18" customHeight="1">
      <c r="A20" s="289" t="s">
        <v>250</v>
      </c>
      <c r="B20" s="309">
        <v>4358980</v>
      </c>
      <c r="C20" s="310">
        <v>678</v>
      </c>
      <c r="E20" s="296"/>
      <c r="F20" s="314"/>
    </row>
    <row r="21" spans="1:6" ht="18" customHeight="1">
      <c r="A21" s="289" t="s">
        <v>250</v>
      </c>
      <c r="B21" s="309">
        <v>4358981</v>
      </c>
      <c r="C21" s="310">
        <v>787</v>
      </c>
      <c r="E21" s="296"/>
      <c r="F21" s="314"/>
    </row>
    <row r="22" spans="1:6" ht="18" customHeight="1">
      <c r="A22" s="289" t="s">
        <v>250</v>
      </c>
      <c r="B22" s="309">
        <v>4358982</v>
      </c>
      <c r="C22" s="310">
        <v>2395</v>
      </c>
      <c r="E22" s="296"/>
      <c r="F22" s="314"/>
    </row>
    <row r="23" spans="1:6" ht="18" customHeight="1">
      <c r="A23" s="289" t="s">
        <v>250</v>
      </c>
      <c r="B23" s="309">
        <v>4358989</v>
      </c>
      <c r="C23" s="310">
        <v>2100</v>
      </c>
      <c r="E23" s="296"/>
      <c r="F23" s="314"/>
    </row>
    <row r="24" spans="1:6" ht="18" customHeight="1">
      <c r="A24" s="289" t="s">
        <v>250</v>
      </c>
      <c r="B24" s="309">
        <v>4358992</v>
      </c>
      <c r="C24" s="310">
        <v>2000</v>
      </c>
      <c r="E24" s="296"/>
      <c r="F24" s="314"/>
    </row>
    <row r="25" spans="1:6" ht="18" customHeight="1">
      <c r="A25" s="289" t="s">
        <v>250</v>
      </c>
      <c r="B25" s="309">
        <v>4358993</v>
      </c>
      <c r="C25" s="310">
        <v>5000</v>
      </c>
      <c r="E25" s="296"/>
      <c r="F25" s="314"/>
    </row>
    <row r="26" spans="1:6" ht="18" customHeight="1">
      <c r="A26" s="289" t="s">
        <v>250</v>
      </c>
      <c r="B26" s="309">
        <v>4358995</v>
      </c>
      <c r="C26" s="310">
        <v>1875</v>
      </c>
      <c r="E26" s="296"/>
      <c r="F26" s="314"/>
    </row>
    <row r="27" spans="1:6" ht="18" customHeight="1">
      <c r="A27" s="289" t="s">
        <v>250</v>
      </c>
      <c r="B27" s="309">
        <v>4358996</v>
      </c>
      <c r="C27" s="310">
        <v>3000</v>
      </c>
      <c r="E27" s="296"/>
      <c r="F27" s="314"/>
    </row>
    <row r="28" spans="1:6" ht="18" customHeight="1">
      <c r="A28" s="289" t="s">
        <v>250</v>
      </c>
      <c r="B28" s="309">
        <v>4358997</v>
      </c>
      <c r="C28" s="310">
        <v>21146.4</v>
      </c>
      <c r="E28" s="296"/>
      <c r="F28" s="314"/>
    </row>
    <row r="29" spans="1:6" ht="18" customHeight="1">
      <c r="A29" s="289" t="s">
        <v>250</v>
      </c>
      <c r="B29" s="309">
        <v>4358998</v>
      </c>
      <c r="C29" s="310">
        <v>7200</v>
      </c>
      <c r="E29" s="296"/>
      <c r="F29" s="314"/>
    </row>
    <row r="30" spans="1:6" ht="18" customHeight="1">
      <c r="A30" s="289" t="s">
        <v>250</v>
      </c>
      <c r="B30" s="309">
        <v>4359002</v>
      </c>
      <c r="C30" s="310">
        <v>2000</v>
      </c>
      <c r="E30" s="296"/>
      <c r="F30" s="314"/>
    </row>
    <row r="31" spans="1:6" ht="18" customHeight="1">
      <c r="A31" s="289" t="s">
        <v>250</v>
      </c>
      <c r="B31" s="309">
        <v>4359003</v>
      </c>
      <c r="C31" s="310">
        <v>4250</v>
      </c>
      <c r="E31" s="296"/>
      <c r="F31" s="314"/>
    </row>
    <row r="32" spans="1:6" ht="18" customHeight="1">
      <c r="A32" s="289" t="s">
        <v>251</v>
      </c>
      <c r="B32" s="309">
        <v>4359006</v>
      </c>
      <c r="C32" s="310">
        <v>5500</v>
      </c>
      <c r="E32" s="296"/>
      <c r="F32" s="314"/>
    </row>
    <row r="33" spans="1:6" ht="18" customHeight="1">
      <c r="A33" s="289" t="s">
        <v>251</v>
      </c>
      <c r="B33" s="309">
        <v>4359007</v>
      </c>
      <c r="C33" s="310">
        <v>19813.08</v>
      </c>
      <c r="E33" s="296"/>
      <c r="F33" s="314"/>
    </row>
    <row r="34" spans="1:6" ht="18" customHeight="1">
      <c r="A34" s="289" t="s">
        <v>252</v>
      </c>
      <c r="B34" s="309">
        <v>4359018</v>
      </c>
      <c r="C34" s="310">
        <v>23623.6</v>
      </c>
      <c r="E34" s="296"/>
      <c r="F34" s="314"/>
    </row>
    <row r="35" spans="1:6" ht="18" customHeight="1">
      <c r="A35" s="289" t="s">
        <v>252</v>
      </c>
      <c r="B35" s="309">
        <v>4359021</v>
      </c>
      <c r="C35" s="310">
        <v>25222</v>
      </c>
      <c r="E35" s="296"/>
      <c r="F35" s="314"/>
    </row>
    <row r="36" spans="1:6" ht="18" customHeight="1">
      <c r="A36" s="289" t="s">
        <v>252</v>
      </c>
      <c r="B36" s="309">
        <v>4359022</v>
      </c>
      <c r="C36" s="310">
        <v>196149.53</v>
      </c>
      <c r="E36" s="296"/>
      <c r="F36" s="314"/>
    </row>
    <row r="37" spans="1:6" ht="18" customHeight="1">
      <c r="A37" s="295" t="s">
        <v>230</v>
      </c>
      <c r="B37" s="294"/>
      <c r="C37" s="316"/>
      <c r="D37" s="295"/>
      <c r="E37" s="296"/>
      <c r="F37" s="314"/>
    </row>
    <row r="38" spans="1:6" ht="18" customHeight="1">
      <c r="A38" s="299" t="s">
        <v>239</v>
      </c>
      <c r="B38" s="300"/>
      <c r="C38" s="317">
        <v>100</v>
      </c>
      <c r="E38" s="296"/>
      <c r="F38" s="314"/>
    </row>
    <row r="39" spans="1:6" ht="18" customHeight="1">
      <c r="A39" s="299" t="s">
        <v>240</v>
      </c>
      <c r="B39" s="300"/>
      <c r="C39" s="313">
        <v>800</v>
      </c>
      <c r="E39" s="296"/>
      <c r="F39" s="314">
        <f>SUM(C7:C36,C38:C39)</f>
        <v>352783.65</v>
      </c>
    </row>
    <row r="40" spans="1:6" ht="18" customHeight="1" thickBot="1">
      <c r="A40" s="299"/>
      <c r="B40" s="300"/>
      <c r="C40" s="301"/>
      <c r="E40" s="296"/>
      <c r="F40" s="318">
        <f>F4-F39</f>
        <v>20574485.76</v>
      </c>
    </row>
    <row r="41" spans="1:6" ht="12" customHeight="1" thickTop="1">
      <c r="A41" s="299"/>
      <c r="B41" s="300"/>
      <c r="C41" s="301"/>
      <c r="E41" s="296"/>
      <c r="F41" s="315"/>
    </row>
    <row r="42" spans="1:7" ht="18" customHeight="1">
      <c r="A42" s="295" t="s">
        <v>28</v>
      </c>
      <c r="B42" s="294"/>
      <c r="C42" s="316"/>
      <c r="D42" s="340" t="s">
        <v>42</v>
      </c>
      <c r="E42" s="341"/>
      <c r="F42" s="341"/>
      <c r="G42" s="341"/>
    </row>
    <row r="43" spans="1:6" ht="18" customHeight="1">
      <c r="A43" s="342" t="s">
        <v>256</v>
      </c>
      <c r="B43" s="342"/>
      <c r="C43" s="343"/>
      <c r="D43" s="308"/>
      <c r="E43" s="296" t="s">
        <v>50</v>
      </c>
      <c r="F43" s="296"/>
    </row>
    <row r="44" spans="1:6" ht="18" customHeight="1">
      <c r="A44" s="342" t="s">
        <v>36</v>
      </c>
      <c r="B44" s="342"/>
      <c r="C44" s="343"/>
      <c r="D44" s="308"/>
      <c r="E44" s="296" t="s">
        <v>116</v>
      </c>
      <c r="F44" s="289"/>
    </row>
    <row r="45" spans="1:6" ht="18" customHeight="1">
      <c r="A45" s="342" t="s">
        <v>29</v>
      </c>
      <c r="B45" s="342"/>
      <c r="C45" s="343"/>
      <c r="D45" s="308"/>
      <c r="E45" s="342" t="s">
        <v>117</v>
      </c>
      <c r="F45" s="342"/>
    </row>
    <row r="46" spans="1:7" ht="18" customHeight="1">
      <c r="A46" s="342" t="s">
        <v>254</v>
      </c>
      <c r="B46" s="342"/>
      <c r="C46" s="343"/>
      <c r="D46" s="308"/>
      <c r="E46" s="342" t="s">
        <v>255</v>
      </c>
      <c r="F46" s="342"/>
      <c r="G46" s="286"/>
    </row>
    <row r="47" spans="3:7" ht="18" customHeight="1">
      <c r="C47" s="300"/>
      <c r="D47" s="300"/>
      <c r="E47" s="300"/>
      <c r="F47" s="300"/>
      <c r="G47" s="13"/>
    </row>
    <row r="48" spans="3:7" ht="19.5" customHeight="1">
      <c r="C48" s="300"/>
      <c r="D48" s="300"/>
      <c r="E48" s="300"/>
      <c r="F48" s="300"/>
      <c r="G48" s="13"/>
    </row>
    <row r="49" spans="3:7" ht="19.5" customHeight="1">
      <c r="C49" s="300"/>
      <c r="D49" s="300"/>
      <c r="E49" s="300"/>
      <c r="F49" s="300"/>
      <c r="G49" s="13"/>
    </row>
  </sheetData>
  <sheetProtection/>
  <mergeCells count="9">
    <mergeCell ref="A1:C1"/>
    <mergeCell ref="A2:C2"/>
    <mergeCell ref="D42:G42"/>
    <mergeCell ref="E46:F46"/>
    <mergeCell ref="E45:F45"/>
    <mergeCell ref="A44:C44"/>
    <mergeCell ref="A45:C45"/>
    <mergeCell ref="A46:C46"/>
    <mergeCell ref="A43:C43"/>
  </mergeCells>
  <printOptions/>
  <pageMargins left="0.68" right="0.21" top="0.3" bottom="0.25" header="0.28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3">
      <selection activeCell="C22" sqref="C22"/>
    </sheetView>
  </sheetViews>
  <sheetFormatPr defaultColWidth="9.140625" defaultRowHeight="21.75"/>
  <cols>
    <col min="1" max="1" width="48.57421875" style="10" customWidth="1"/>
    <col min="2" max="2" width="9.57421875" style="16" customWidth="1"/>
    <col min="3" max="3" width="20.28125" style="259" customWidth="1"/>
    <col min="4" max="4" width="20.28125" style="258" customWidth="1"/>
    <col min="5" max="5" width="9.140625" style="10" customWidth="1"/>
    <col min="6" max="6" width="13.00390625" style="14" customWidth="1"/>
    <col min="7" max="7" width="12.28125" style="14" customWidth="1"/>
    <col min="8" max="16384" width="9.140625" style="10" customWidth="1"/>
  </cols>
  <sheetData>
    <row r="1" spans="1:4" ht="21">
      <c r="A1" s="326" t="s">
        <v>0</v>
      </c>
      <c r="B1" s="326"/>
      <c r="C1" s="326"/>
      <c r="D1" s="326"/>
    </row>
    <row r="2" spans="1:4" ht="21">
      <c r="A2" s="326" t="s">
        <v>52</v>
      </c>
      <c r="B2" s="326"/>
      <c r="C2" s="326"/>
      <c r="D2" s="326"/>
    </row>
    <row r="3" spans="1:4" ht="21">
      <c r="A3" s="327" t="s">
        <v>245</v>
      </c>
      <c r="B3" s="327"/>
      <c r="C3" s="327"/>
      <c r="D3" s="327"/>
    </row>
    <row r="4" spans="1:7" s="25" customFormat="1" ht="19.5">
      <c r="A4" s="238" t="s">
        <v>1</v>
      </c>
      <c r="B4" s="239" t="s">
        <v>2</v>
      </c>
      <c r="C4" s="244" t="s">
        <v>3</v>
      </c>
      <c r="D4" s="245" t="s">
        <v>4</v>
      </c>
      <c r="F4" s="269"/>
      <c r="G4" s="269"/>
    </row>
    <row r="5" spans="1:7" s="36" customFormat="1" ht="19.5">
      <c r="A5" s="236" t="s">
        <v>133</v>
      </c>
      <c r="B5" s="237" t="s">
        <v>177</v>
      </c>
      <c r="C5" s="246">
        <v>660</v>
      </c>
      <c r="D5" s="247"/>
      <c r="F5" s="35"/>
      <c r="G5" s="35"/>
    </row>
    <row r="6" spans="1:7" s="36" customFormat="1" ht="19.5">
      <c r="A6" s="33" t="s">
        <v>134</v>
      </c>
      <c r="B6" s="34" t="s">
        <v>178</v>
      </c>
      <c r="C6" s="248">
        <v>20574485.76</v>
      </c>
      <c r="D6" s="249"/>
      <c r="F6" s="35"/>
      <c r="G6" s="35"/>
    </row>
    <row r="7" spans="1:7" s="36" customFormat="1" ht="19.5">
      <c r="A7" s="33" t="s">
        <v>135</v>
      </c>
      <c r="B7" s="34" t="s">
        <v>178</v>
      </c>
      <c r="C7" s="248">
        <v>104100.19</v>
      </c>
      <c r="D7" s="249"/>
      <c r="F7" s="35"/>
      <c r="G7" s="35"/>
    </row>
    <row r="8" spans="1:7" s="36" customFormat="1" ht="17.25" customHeight="1">
      <c r="A8" s="33" t="s">
        <v>136</v>
      </c>
      <c r="B8" s="34" t="s">
        <v>178</v>
      </c>
      <c r="C8" s="248">
        <v>103.43</v>
      </c>
      <c r="D8" s="249"/>
      <c r="F8" s="35"/>
      <c r="G8" s="35"/>
    </row>
    <row r="9" spans="1:7" s="36" customFormat="1" ht="19.5">
      <c r="A9" s="33" t="s">
        <v>137</v>
      </c>
      <c r="B9" s="34" t="s">
        <v>178</v>
      </c>
      <c r="C9" s="248">
        <v>9911784.22</v>
      </c>
      <c r="D9" s="249"/>
      <c r="F9" s="35"/>
      <c r="G9" s="35"/>
    </row>
    <row r="10" spans="1:7" s="36" customFormat="1" ht="19.5">
      <c r="A10" s="33" t="s">
        <v>156</v>
      </c>
      <c r="B10" s="34" t="s">
        <v>179</v>
      </c>
      <c r="C10" s="248">
        <v>594310.32</v>
      </c>
      <c r="D10" s="249"/>
      <c r="F10" s="35"/>
      <c r="G10" s="35"/>
    </row>
    <row r="11" spans="1:7" s="36" customFormat="1" ht="19.5">
      <c r="A11" s="37" t="s">
        <v>180</v>
      </c>
      <c r="B11" s="34" t="s">
        <v>183</v>
      </c>
      <c r="C11" s="248">
        <v>92674.81</v>
      </c>
      <c r="D11" s="250"/>
      <c r="F11" s="35"/>
      <c r="G11" s="35"/>
    </row>
    <row r="12" spans="1:7" s="36" customFormat="1" ht="19.5">
      <c r="A12" s="37" t="s">
        <v>138</v>
      </c>
      <c r="B12" s="34" t="s">
        <v>189</v>
      </c>
      <c r="C12" s="248"/>
      <c r="D12" s="251">
        <v>206500</v>
      </c>
      <c r="F12" s="35"/>
      <c r="G12" s="35"/>
    </row>
    <row r="13" spans="1:7" s="36" customFormat="1" ht="19.5">
      <c r="A13" s="37" t="s">
        <v>139</v>
      </c>
      <c r="B13" s="34" t="s">
        <v>191</v>
      </c>
      <c r="C13" s="248"/>
      <c r="D13" s="251">
        <v>8623477.2</v>
      </c>
      <c r="F13" s="35"/>
      <c r="G13" s="35"/>
    </row>
    <row r="14" spans="1:7" s="36" customFormat="1" ht="19.5">
      <c r="A14" s="37" t="s">
        <v>140</v>
      </c>
      <c r="B14" s="34" t="s">
        <v>190</v>
      </c>
      <c r="C14" s="248"/>
      <c r="D14" s="251">
        <v>12395203.42</v>
      </c>
      <c r="F14" s="35" t="s">
        <v>233</v>
      </c>
      <c r="G14" s="35" t="s">
        <v>234</v>
      </c>
    </row>
    <row r="15" spans="1:7" s="36" customFormat="1" ht="19.5">
      <c r="A15" s="37" t="s">
        <v>184</v>
      </c>
      <c r="B15" s="34" t="s">
        <v>192</v>
      </c>
      <c r="C15" s="248"/>
      <c r="D15" s="251">
        <v>581442.3</v>
      </c>
      <c r="F15" s="35">
        <v>5760</v>
      </c>
      <c r="G15" s="35">
        <v>6660</v>
      </c>
    </row>
    <row r="16" spans="1:7" s="36" customFormat="1" ht="19.5">
      <c r="A16" s="37" t="s">
        <v>176</v>
      </c>
      <c r="B16" s="34" t="s">
        <v>193</v>
      </c>
      <c r="C16" s="248"/>
      <c r="D16" s="251">
        <v>40741813.98</v>
      </c>
      <c r="F16" s="35">
        <v>1800</v>
      </c>
      <c r="G16" s="35">
        <v>6996</v>
      </c>
    </row>
    <row r="17" spans="1:7" s="36" customFormat="1" ht="19.5">
      <c r="A17" s="37" t="s">
        <v>11</v>
      </c>
      <c r="B17" s="34" t="s">
        <v>53</v>
      </c>
      <c r="C17" s="248">
        <v>9365980</v>
      </c>
      <c r="D17" s="251"/>
      <c r="F17" s="35">
        <v>6096</v>
      </c>
      <c r="G17" s="35">
        <v>0</v>
      </c>
    </row>
    <row r="18" spans="1:7" s="36" customFormat="1" ht="19.5">
      <c r="A18" s="37" t="s">
        <v>196</v>
      </c>
      <c r="B18" s="34" t="s">
        <v>198</v>
      </c>
      <c r="C18" s="248">
        <v>6320818.46</v>
      </c>
      <c r="D18" s="251"/>
      <c r="F18" s="35">
        <v>0</v>
      </c>
      <c r="G18" s="35"/>
    </row>
    <row r="19" spans="1:7" s="36" customFormat="1" ht="19.5">
      <c r="A19" s="37" t="s">
        <v>197</v>
      </c>
      <c r="B19" s="34" t="s">
        <v>199</v>
      </c>
      <c r="C19" s="248">
        <v>2674667.743</v>
      </c>
      <c r="D19" s="251"/>
      <c r="F19" s="35">
        <v>0</v>
      </c>
      <c r="G19" s="35"/>
    </row>
    <row r="20" spans="1:7" s="36" customFormat="1" ht="19.5">
      <c r="A20" s="37" t="s">
        <v>5</v>
      </c>
      <c r="B20" s="34" t="s">
        <v>54</v>
      </c>
      <c r="C20" s="248">
        <v>252809</v>
      </c>
      <c r="D20" s="251"/>
      <c r="F20" s="35">
        <v>0</v>
      </c>
      <c r="G20" s="35"/>
    </row>
    <row r="21" spans="1:7" s="36" customFormat="1" ht="19.5">
      <c r="A21" s="37" t="s">
        <v>6</v>
      </c>
      <c r="B21" s="34" t="s">
        <v>55</v>
      </c>
      <c r="C21" s="252">
        <v>3679308.18</v>
      </c>
      <c r="D21" s="251"/>
      <c r="F21" s="35">
        <v>0</v>
      </c>
      <c r="G21" s="35"/>
    </row>
    <row r="22" spans="1:7" s="36" customFormat="1" ht="19.5">
      <c r="A22" s="37" t="s">
        <v>7</v>
      </c>
      <c r="B22" s="34" t="s">
        <v>58</v>
      </c>
      <c r="C22" s="248">
        <v>2954537.2</v>
      </c>
      <c r="D22" s="251"/>
      <c r="F22" s="35">
        <v>0</v>
      </c>
      <c r="G22" s="35"/>
    </row>
    <row r="23" spans="1:7" s="36" customFormat="1" ht="19.5">
      <c r="A23" s="37" t="s">
        <v>8</v>
      </c>
      <c r="B23" s="34" t="s">
        <v>56</v>
      </c>
      <c r="C23" s="248">
        <v>277757.59</v>
      </c>
      <c r="D23" s="251"/>
      <c r="F23" s="35">
        <v>0</v>
      </c>
      <c r="G23" s="35"/>
    </row>
    <row r="24" spans="1:7" s="36" customFormat="1" ht="19.5">
      <c r="A24" s="37" t="s">
        <v>9</v>
      </c>
      <c r="B24" s="34" t="s">
        <v>59</v>
      </c>
      <c r="C24" s="248">
        <v>3696640</v>
      </c>
      <c r="D24" s="251"/>
      <c r="F24" s="35">
        <v>0</v>
      </c>
      <c r="G24" s="35">
        <v>0</v>
      </c>
    </row>
    <row r="25" spans="1:7" s="36" customFormat="1" ht="19.5">
      <c r="A25" s="37" t="s">
        <v>141</v>
      </c>
      <c r="B25" s="34" t="s">
        <v>60</v>
      </c>
      <c r="C25" s="248">
        <v>543300</v>
      </c>
      <c r="D25" s="251"/>
      <c r="F25" s="35"/>
      <c r="G25" s="35"/>
    </row>
    <row r="26" spans="1:7" s="36" customFormat="1" ht="19.5">
      <c r="A26" s="37" t="s">
        <v>10</v>
      </c>
      <c r="B26" s="34" t="s">
        <v>61</v>
      </c>
      <c r="C26" s="248">
        <v>1179500</v>
      </c>
      <c r="D26" s="251"/>
      <c r="F26" s="35">
        <f>SUM(F15:F25)</f>
        <v>13656</v>
      </c>
      <c r="G26" s="35">
        <f>SUM(G15:G25)</f>
        <v>13656</v>
      </c>
    </row>
    <row r="27" spans="1:7" s="36" customFormat="1" ht="19.5">
      <c r="A27" s="37" t="s">
        <v>142</v>
      </c>
      <c r="B27" s="34" t="s">
        <v>195</v>
      </c>
      <c r="C27" s="248">
        <v>256100</v>
      </c>
      <c r="D27" s="251"/>
      <c r="F27" s="35"/>
      <c r="G27" s="35"/>
    </row>
    <row r="28" spans="1:7" s="36" customFormat="1" ht="19.5">
      <c r="A28" s="37" t="s">
        <v>155</v>
      </c>
      <c r="B28" s="34" t="s">
        <v>194</v>
      </c>
      <c r="C28" s="248">
        <v>0</v>
      </c>
      <c r="D28" s="251"/>
      <c r="F28" s="35"/>
      <c r="G28" s="35"/>
    </row>
    <row r="29" spans="1:7" s="26" customFormat="1" ht="19.5">
      <c r="A29" s="31" t="s">
        <v>244</v>
      </c>
      <c r="B29" s="32"/>
      <c r="C29" s="253">
        <v>68900</v>
      </c>
      <c r="D29" s="254"/>
      <c r="F29" s="196">
        <v>2233267.74</v>
      </c>
      <c r="G29" s="270"/>
    </row>
    <row r="30" spans="1:7" s="26" customFormat="1" ht="21">
      <c r="A30" s="27"/>
      <c r="B30" s="28"/>
      <c r="C30" s="255">
        <f>SUM(C5:C29)</f>
        <v>62548436.90300001</v>
      </c>
      <c r="D30" s="256">
        <f>SUM(D5:D29)</f>
        <v>62548436.89999999</v>
      </c>
      <c r="F30" s="270"/>
      <c r="G30" s="270"/>
    </row>
    <row r="31" spans="2:7" s="15" customFormat="1" ht="21">
      <c r="B31" s="12"/>
      <c r="C31" s="257"/>
      <c r="D31" s="258"/>
      <c r="F31" s="271"/>
      <c r="G31" s="18"/>
    </row>
    <row r="32" spans="2:7" s="15" customFormat="1" ht="21">
      <c r="B32" s="12"/>
      <c r="C32" s="259"/>
      <c r="D32" s="258"/>
      <c r="F32" s="18"/>
      <c r="G32" s="18"/>
    </row>
    <row r="33" spans="2:7" s="15" customFormat="1" ht="21">
      <c r="B33" s="12"/>
      <c r="C33" s="259"/>
      <c r="D33" s="260"/>
      <c r="F33" s="18"/>
      <c r="G33" s="18"/>
    </row>
    <row r="34" spans="2:7" s="15" customFormat="1" ht="21">
      <c r="B34" s="12"/>
      <c r="C34" s="259"/>
      <c r="D34" s="261"/>
      <c r="F34" s="18"/>
      <c r="G34" s="18"/>
    </row>
    <row r="35" spans="2:7" s="15" customFormat="1" ht="21">
      <c r="B35" s="12"/>
      <c r="C35" s="262"/>
      <c r="D35" s="261"/>
      <c r="F35" s="18"/>
      <c r="G35" s="18"/>
    </row>
    <row r="36" spans="2:7" s="15" customFormat="1" ht="21">
      <c r="B36" s="12"/>
      <c r="C36" s="262"/>
      <c r="D36" s="261"/>
      <c r="F36" s="18"/>
      <c r="G36" s="18"/>
    </row>
    <row r="37" spans="2:7" s="15" customFormat="1" ht="21">
      <c r="B37" s="12"/>
      <c r="C37" s="262"/>
      <c r="D37" s="261"/>
      <c r="F37" s="18"/>
      <c r="G37" s="18"/>
    </row>
    <row r="38" spans="2:7" s="15" customFormat="1" ht="21">
      <c r="B38" s="12"/>
      <c r="C38" s="262"/>
      <c r="D38" s="261"/>
      <c r="F38" s="18"/>
      <c r="G38" s="18"/>
    </row>
    <row r="39" spans="1:4" ht="21">
      <c r="A39" s="15"/>
      <c r="B39" s="12"/>
      <c r="C39" s="262"/>
      <c r="D39" s="263"/>
    </row>
    <row r="40" spans="1:4" ht="21">
      <c r="A40" s="15"/>
      <c r="C40" s="262"/>
      <c r="D40" s="261"/>
    </row>
    <row r="41" spans="1:4" ht="21">
      <c r="A41" s="15"/>
      <c r="C41" s="262"/>
      <c r="D41" s="260"/>
    </row>
    <row r="42" ht="21">
      <c r="A42" s="15"/>
    </row>
    <row r="43" ht="21">
      <c r="A43" s="15"/>
    </row>
    <row r="44" ht="21">
      <c r="A44" s="15"/>
    </row>
    <row r="45" ht="21">
      <c r="A45" s="15"/>
    </row>
    <row r="46" ht="21">
      <c r="A46" s="15"/>
    </row>
    <row r="47" ht="21">
      <c r="A47" s="15"/>
    </row>
    <row r="48" ht="21">
      <c r="A48" s="15"/>
    </row>
    <row r="49" ht="21">
      <c r="A49" s="15"/>
    </row>
    <row r="50" ht="21">
      <c r="A50" s="15"/>
    </row>
    <row r="51" ht="21">
      <c r="A51" s="15"/>
    </row>
    <row r="52" ht="21">
      <c r="A52" s="15"/>
    </row>
  </sheetData>
  <sheetProtection/>
  <mergeCells count="3">
    <mergeCell ref="A1:D1"/>
    <mergeCell ref="A2:D2"/>
    <mergeCell ref="A3:D3"/>
  </mergeCells>
  <printOptions/>
  <pageMargins left="0.91" right="0.16" top="0.22" bottom="0.1968503937007874" header="0.11811023622047245" footer="0.23622047244094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1"/>
  <sheetViews>
    <sheetView zoomScaleSheetLayoutView="100" zoomScalePageLayoutView="0" workbookViewId="0" topLeftCell="A24">
      <selection activeCell="E23" sqref="E23"/>
    </sheetView>
  </sheetViews>
  <sheetFormatPr defaultColWidth="9.140625" defaultRowHeight="21.75"/>
  <cols>
    <col min="1" max="1" width="16.140625" style="14" customWidth="1"/>
    <col min="2" max="2" width="16.421875" style="130" customWidth="1"/>
    <col min="3" max="3" width="42.7109375" style="10" customWidth="1"/>
    <col min="4" max="4" width="8.8515625" style="16" customWidth="1"/>
    <col min="5" max="6" width="19.28125" style="130" customWidth="1"/>
    <col min="7" max="7" width="15.7109375" style="276" customWidth="1"/>
    <col min="8" max="8" width="9.140625" style="1" customWidth="1"/>
    <col min="9" max="9" width="18.8515625" style="1" customWidth="1"/>
    <col min="10" max="10" width="4.28125" style="1" customWidth="1"/>
    <col min="11" max="11" width="17.421875" style="192" customWidth="1"/>
    <col min="12" max="16384" width="9.140625" style="1" customWidth="1"/>
  </cols>
  <sheetData>
    <row r="1" spans="1:11" s="5" customFormat="1" ht="23.25">
      <c r="A1" s="351" t="s">
        <v>31</v>
      </c>
      <c r="B1" s="351"/>
      <c r="C1" s="351"/>
      <c r="D1" s="351"/>
      <c r="E1" s="351"/>
      <c r="F1" s="242"/>
      <c r="G1" s="276"/>
      <c r="H1" s="1"/>
      <c r="I1" s="1"/>
      <c r="J1" s="1"/>
      <c r="K1" s="192"/>
    </row>
    <row r="2" spans="1:11" s="5" customFormat="1" ht="23.25" customHeight="1">
      <c r="A2" s="182" t="s">
        <v>32</v>
      </c>
      <c r="B2" s="131"/>
      <c r="C2" s="132"/>
      <c r="D2" s="344" t="s">
        <v>200</v>
      </c>
      <c r="E2" s="344"/>
      <c r="F2" s="240"/>
      <c r="G2" s="276"/>
      <c r="H2" s="1"/>
      <c r="I2" s="1"/>
      <c r="J2" s="1"/>
      <c r="K2" s="192"/>
    </row>
    <row r="3" spans="1:11" s="5" customFormat="1" ht="12.75" customHeight="1">
      <c r="A3" s="182"/>
      <c r="B3" s="131"/>
      <c r="C3" s="132"/>
      <c r="D3" s="10"/>
      <c r="E3" s="130"/>
      <c r="F3" s="130"/>
      <c r="G3" s="276"/>
      <c r="H3" s="1"/>
      <c r="I3" s="1"/>
      <c r="J3" s="1"/>
      <c r="K3" s="192"/>
    </row>
    <row r="4" spans="1:11" s="6" customFormat="1" ht="23.25">
      <c r="A4" s="352" t="s">
        <v>12</v>
      </c>
      <c r="B4" s="352"/>
      <c r="C4" s="352"/>
      <c r="D4" s="352"/>
      <c r="E4" s="352"/>
      <c r="F4" s="243"/>
      <c r="G4" s="277"/>
      <c r="H4" s="2"/>
      <c r="I4" s="2"/>
      <c r="J4" s="2"/>
      <c r="K4" s="193"/>
    </row>
    <row r="5" spans="1:11" s="6" customFormat="1" ht="18.75" customHeight="1">
      <c r="A5" s="183"/>
      <c r="B5" s="133"/>
      <c r="C5" s="181"/>
      <c r="D5" s="345" t="s">
        <v>246</v>
      </c>
      <c r="E5" s="345"/>
      <c r="F5" s="241"/>
      <c r="G5" s="277"/>
      <c r="H5" s="2"/>
      <c r="I5" s="2"/>
      <c r="J5" s="2"/>
      <c r="K5" s="193"/>
    </row>
    <row r="6" spans="1:11" s="5" customFormat="1" ht="16.5" customHeight="1">
      <c r="A6" s="184"/>
      <c r="B6" s="134"/>
      <c r="C6" s="135"/>
      <c r="D6" s="16"/>
      <c r="E6" s="134"/>
      <c r="F6" s="133"/>
      <c r="G6" s="276"/>
      <c r="H6" s="1"/>
      <c r="I6" s="1"/>
      <c r="J6" s="1"/>
      <c r="K6" s="192"/>
    </row>
    <row r="7" spans="1:11" s="7" customFormat="1" ht="23.25">
      <c r="A7" s="347" t="s">
        <v>13</v>
      </c>
      <c r="B7" s="353"/>
      <c r="C7" s="319" t="s">
        <v>1</v>
      </c>
      <c r="D7" s="349" t="s">
        <v>2</v>
      </c>
      <c r="E7" s="136" t="s">
        <v>14</v>
      </c>
      <c r="F7" s="133"/>
      <c r="G7" s="278"/>
      <c r="H7" s="190"/>
      <c r="I7" s="190"/>
      <c r="J7" s="190"/>
      <c r="K7" s="194"/>
    </row>
    <row r="8" spans="1:11" s="7" customFormat="1" ht="23.25">
      <c r="A8" s="185" t="s">
        <v>15</v>
      </c>
      <c r="B8" s="136" t="s">
        <v>16</v>
      </c>
      <c r="C8" s="320"/>
      <c r="D8" s="350"/>
      <c r="E8" s="136" t="s">
        <v>17</v>
      </c>
      <c r="F8" s="133"/>
      <c r="G8" s="278"/>
      <c r="H8" s="190"/>
      <c r="I8" s="190"/>
      <c r="J8" s="190"/>
      <c r="K8" s="194"/>
    </row>
    <row r="9" spans="1:11" s="5" customFormat="1" ht="23.25">
      <c r="A9" s="186"/>
      <c r="B9" s="137">
        <v>31006233.06</v>
      </c>
      <c r="C9" s="138" t="s">
        <v>30</v>
      </c>
      <c r="D9" s="139"/>
      <c r="E9" s="137">
        <v>31955660.42</v>
      </c>
      <c r="F9" s="29"/>
      <c r="G9" s="276"/>
      <c r="H9" s="1"/>
      <c r="I9" s="1"/>
      <c r="J9" s="1"/>
      <c r="K9" s="192"/>
    </row>
    <row r="10" spans="1:11" s="5" customFormat="1" ht="23.25">
      <c r="A10" s="48"/>
      <c r="B10" s="61"/>
      <c r="C10" s="140" t="s">
        <v>18</v>
      </c>
      <c r="D10" s="141"/>
      <c r="E10" s="61"/>
      <c r="F10" s="62"/>
      <c r="G10" s="279" t="s">
        <v>235</v>
      </c>
      <c r="H10" s="1"/>
      <c r="I10" s="1"/>
      <c r="J10" s="1"/>
      <c r="K10" s="192"/>
    </row>
    <row r="11" spans="1:11" s="5" customFormat="1" ht="23.25">
      <c r="A11" s="48">
        <v>960000</v>
      </c>
      <c r="B11" s="220">
        <f>E11+G11</f>
        <v>764967.93</v>
      </c>
      <c r="C11" s="67" t="s">
        <v>19</v>
      </c>
      <c r="D11" s="221" t="s">
        <v>62</v>
      </c>
      <c r="E11" s="220">
        <v>4090.55</v>
      </c>
      <c r="F11" s="222"/>
      <c r="G11" s="280">
        <v>760877.38</v>
      </c>
      <c r="H11" s="1"/>
      <c r="I11" s="1"/>
      <c r="J11" s="1"/>
      <c r="K11" s="192"/>
    </row>
    <row r="12" spans="1:11" s="5" customFormat="1" ht="23.25">
      <c r="A12" s="48">
        <v>417700</v>
      </c>
      <c r="B12" s="220">
        <f aca="true" t="shared" si="0" ref="B12:B18">E12+G12</f>
        <v>189409.19999999998</v>
      </c>
      <c r="C12" s="67" t="s">
        <v>20</v>
      </c>
      <c r="D12" s="221" t="s">
        <v>63</v>
      </c>
      <c r="E12" s="220">
        <v>31078.4</v>
      </c>
      <c r="F12" s="222"/>
      <c r="G12" s="281">
        <v>158330.8</v>
      </c>
      <c r="H12" s="1"/>
      <c r="I12" s="1"/>
      <c r="J12" s="1"/>
      <c r="K12" s="192"/>
    </row>
    <row r="13" spans="1:11" s="5" customFormat="1" ht="23.25">
      <c r="A13" s="48">
        <v>194500</v>
      </c>
      <c r="B13" s="220">
        <f t="shared" si="0"/>
        <v>162782.57</v>
      </c>
      <c r="C13" s="67" t="s">
        <v>21</v>
      </c>
      <c r="D13" s="221" t="s">
        <v>64</v>
      </c>
      <c r="E13" s="220">
        <v>0</v>
      </c>
      <c r="F13" s="222"/>
      <c r="G13" s="281">
        <v>162782.57</v>
      </c>
      <c r="H13" s="1"/>
      <c r="I13" s="1"/>
      <c r="J13" s="1"/>
      <c r="K13" s="192"/>
    </row>
    <row r="14" spans="1:11" s="5" customFormat="1" ht="23.25">
      <c r="A14" s="48">
        <v>125300</v>
      </c>
      <c r="B14" s="220">
        <f t="shared" si="0"/>
        <v>279353.22</v>
      </c>
      <c r="C14" s="67" t="s">
        <v>22</v>
      </c>
      <c r="D14" s="221" t="s">
        <v>65</v>
      </c>
      <c r="E14" s="220">
        <v>43850</v>
      </c>
      <c r="F14" s="222"/>
      <c r="G14" s="281">
        <v>235503.22</v>
      </c>
      <c r="H14" s="1"/>
      <c r="I14" s="1"/>
      <c r="J14" s="1"/>
      <c r="K14" s="192"/>
    </row>
    <row r="15" spans="1:11" s="5" customFormat="1" ht="23.25">
      <c r="A15" s="48">
        <v>18769600</v>
      </c>
      <c r="B15" s="220">
        <f t="shared" si="0"/>
        <v>18670610.7</v>
      </c>
      <c r="C15" s="67" t="s">
        <v>23</v>
      </c>
      <c r="D15" s="221" t="s">
        <v>66</v>
      </c>
      <c r="E15" s="220">
        <v>1323129.47</v>
      </c>
      <c r="F15" s="222"/>
      <c r="G15" s="281">
        <v>17347481.23</v>
      </c>
      <c r="H15" s="1"/>
      <c r="I15" s="1"/>
      <c r="J15" s="1"/>
      <c r="K15" s="3"/>
    </row>
    <row r="16" spans="1:11" s="5" customFormat="1" ht="23.25">
      <c r="A16" s="48">
        <v>500</v>
      </c>
      <c r="B16" s="220">
        <f t="shared" si="0"/>
        <v>0</v>
      </c>
      <c r="C16" s="67" t="s">
        <v>57</v>
      </c>
      <c r="D16" s="221" t="s">
        <v>67</v>
      </c>
      <c r="E16" s="220">
        <v>0</v>
      </c>
      <c r="F16" s="222"/>
      <c r="G16" s="281">
        <v>0</v>
      </c>
      <c r="H16" s="1"/>
      <c r="I16" s="1"/>
      <c r="J16" s="1"/>
      <c r="K16" s="192"/>
    </row>
    <row r="17" spans="1:11" s="5" customFormat="1" ht="23.25">
      <c r="A17" s="48">
        <v>10000000</v>
      </c>
      <c r="B17" s="220">
        <f t="shared" si="0"/>
        <v>10082268</v>
      </c>
      <c r="C17" s="67" t="s">
        <v>201</v>
      </c>
      <c r="D17" s="221" t="s">
        <v>68</v>
      </c>
      <c r="E17" s="220">
        <v>0</v>
      </c>
      <c r="F17" s="222"/>
      <c r="G17" s="281">
        <v>10082268</v>
      </c>
      <c r="H17" s="1"/>
      <c r="I17" s="1"/>
      <c r="J17" s="1"/>
      <c r="K17" s="192"/>
    </row>
    <row r="18" spans="1:11" s="5" customFormat="1" ht="23.25">
      <c r="A18" s="50"/>
      <c r="B18" s="220">
        <f t="shared" si="0"/>
        <v>10592422.36</v>
      </c>
      <c r="C18" s="223" t="s">
        <v>202</v>
      </c>
      <c r="D18" s="224" t="s">
        <v>203</v>
      </c>
      <c r="E18" s="225">
        <v>266900</v>
      </c>
      <c r="F18" s="222"/>
      <c r="G18" s="281">
        <v>10325522.36</v>
      </c>
      <c r="H18" s="1"/>
      <c r="I18" s="1"/>
      <c r="J18" s="1"/>
      <c r="K18" s="192"/>
    </row>
    <row r="19" spans="1:11" s="5" customFormat="1" ht="24" thickBot="1">
      <c r="A19" s="142">
        <f>SUM(A9:A18)</f>
        <v>30467600</v>
      </c>
      <c r="B19" s="226">
        <f>SUM(B11:B18)</f>
        <v>40741813.98</v>
      </c>
      <c r="C19" s="223"/>
      <c r="D19" s="227"/>
      <c r="E19" s="228">
        <f>SUM(E11:E18)</f>
        <v>1669048.42</v>
      </c>
      <c r="F19" s="291"/>
      <c r="G19" s="280">
        <f>SUM(G11:G18)</f>
        <v>39072765.56</v>
      </c>
      <c r="H19" s="1"/>
      <c r="I19" s="1"/>
      <c r="J19" s="1"/>
      <c r="K19" s="192"/>
    </row>
    <row r="20" spans="1:11" s="5" customFormat="1" ht="24" thickTop="1">
      <c r="A20" s="18"/>
      <c r="B20" s="220">
        <f>E20+G20</f>
        <v>1551222.76</v>
      </c>
      <c r="C20" s="223" t="s">
        <v>69</v>
      </c>
      <c r="D20" s="221" t="s">
        <v>192</v>
      </c>
      <c r="E20" s="220">
        <v>33750.98</v>
      </c>
      <c r="F20" s="262"/>
      <c r="G20" s="220">
        <v>1517471.78</v>
      </c>
      <c r="H20" s="1"/>
      <c r="I20" s="1"/>
      <c r="J20" s="1"/>
      <c r="K20" s="192"/>
    </row>
    <row r="21" spans="1:11" s="5" customFormat="1" ht="23.25">
      <c r="A21" s="18"/>
      <c r="B21" s="220">
        <f aca="true" t="shared" si="1" ref="B21:B31">E21+G21</f>
        <v>2948000</v>
      </c>
      <c r="C21" s="90" t="s">
        <v>209</v>
      </c>
      <c r="D21" s="141"/>
      <c r="E21" s="61">
        <v>0</v>
      </c>
      <c r="F21" s="29"/>
      <c r="G21" s="144">
        <v>2948000</v>
      </c>
      <c r="H21" s="1"/>
      <c r="I21" s="1"/>
      <c r="J21" s="1"/>
      <c r="K21" s="192"/>
    </row>
    <row r="22" spans="1:11" s="5" customFormat="1" ht="23.25">
      <c r="A22" s="18"/>
      <c r="B22" s="220">
        <f t="shared" si="1"/>
        <v>52440</v>
      </c>
      <c r="C22" s="90" t="s">
        <v>157</v>
      </c>
      <c r="D22" s="141" t="s">
        <v>191</v>
      </c>
      <c r="E22" s="62">
        <v>0</v>
      </c>
      <c r="F22" s="29"/>
      <c r="G22" s="145">
        <v>52440</v>
      </c>
      <c r="H22" s="1"/>
      <c r="I22" s="1"/>
      <c r="J22" s="1"/>
      <c r="K22" s="192"/>
    </row>
    <row r="23" spans="1:11" s="5" customFormat="1" ht="23.25">
      <c r="A23" s="18"/>
      <c r="B23" s="220">
        <f t="shared" si="1"/>
        <v>362120</v>
      </c>
      <c r="C23" s="92" t="s">
        <v>155</v>
      </c>
      <c r="D23" s="147" t="s">
        <v>194</v>
      </c>
      <c r="E23" s="61">
        <v>51600</v>
      </c>
      <c r="F23" s="29"/>
      <c r="G23" s="61">
        <v>310520</v>
      </c>
      <c r="H23" s="1"/>
      <c r="I23" s="1"/>
      <c r="J23" s="1"/>
      <c r="K23" s="192"/>
    </row>
    <row r="24" spans="1:11" s="5" customFormat="1" ht="23.25">
      <c r="A24" s="18"/>
      <c r="B24" s="220">
        <f t="shared" si="1"/>
        <v>2850056</v>
      </c>
      <c r="C24" s="46" t="s">
        <v>159</v>
      </c>
      <c r="D24" s="147" t="s">
        <v>195</v>
      </c>
      <c r="E24" s="61">
        <v>0</v>
      </c>
      <c r="F24" s="29"/>
      <c r="G24" s="61">
        <v>2850056</v>
      </c>
      <c r="H24" s="1"/>
      <c r="I24" s="1"/>
      <c r="J24" s="1"/>
      <c r="K24" s="192"/>
    </row>
    <row r="25" spans="1:11" s="5" customFormat="1" ht="23.25">
      <c r="A25" s="18"/>
      <c r="B25" s="220">
        <f t="shared" si="1"/>
        <v>163061</v>
      </c>
      <c r="C25" s="92" t="s">
        <v>158</v>
      </c>
      <c r="D25" s="147" t="s">
        <v>53</v>
      </c>
      <c r="E25" s="61">
        <v>0</v>
      </c>
      <c r="F25" s="29"/>
      <c r="G25" s="145">
        <v>163061</v>
      </c>
      <c r="H25" s="1"/>
      <c r="I25" s="1"/>
      <c r="J25" s="1"/>
      <c r="K25" s="192"/>
    </row>
    <row r="26" spans="1:11" s="5" customFormat="1" ht="23.25">
      <c r="A26" s="18"/>
      <c r="B26" s="220">
        <f t="shared" si="1"/>
        <v>700</v>
      </c>
      <c r="C26" s="92" t="s">
        <v>220</v>
      </c>
      <c r="D26" s="147" t="s">
        <v>54</v>
      </c>
      <c r="E26" s="61">
        <v>0</v>
      </c>
      <c r="F26" s="29"/>
      <c r="G26" s="61">
        <v>700</v>
      </c>
      <c r="H26" s="1"/>
      <c r="I26" s="1"/>
      <c r="J26" s="1"/>
      <c r="K26" s="192"/>
    </row>
    <row r="27" spans="1:11" s="5" customFormat="1" ht="23.25">
      <c r="A27" s="18"/>
      <c r="B27" s="220">
        <f t="shared" si="1"/>
        <v>9434.893</v>
      </c>
      <c r="C27" s="9" t="s">
        <v>180</v>
      </c>
      <c r="D27" s="153"/>
      <c r="E27" s="145">
        <v>381.81</v>
      </c>
      <c r="F27" s="29"/>
      <c r="G27" s="145">
        <v>9053.083</v>
      </c>
      <c r="H27" s="1"/>
      <c r="I27" s="1"/>
      <c r="J27" s="1"/>
      <c r="K27" s="192"/>
    </row>
    <row r="28" spans="1:11" s="6" customFormat="1" ht="23.25">
      <c r="A28" s="18"/>
      <c r="B28" s="220">
        <f t="shared" si="1"/>
        <v>41100</v>
      </c>
      <c r="C28" s="148" t="s">
        <v>6</v>
      </c>
      <c r="D28" s="141" t="s">
        <v>55</v>
      </c>
      <c r="E28" s="61">
        <v>41100</v>
      </c>
      <c r="F28" s="29"/>
      <c r="G28" s="46"/>
      <c r="H28" s="2"/>
      <c r="I28" s="2"/>
      <c r="J28" s="2"/>
      <c r="K28" s="193"/>
    </row>
    <row r="29" spans="1:11" s="5" customFormat="1" ht="23.25">
      <c r="A29" s="18"/>
      <c r="B29" s="220">
        <f t="shared" si="1"/>
        <v>0</v>
      </c>
      <c r="C29" s="233"/>
      <c r="D29" s="147"/>
      <c r="E29" s="149"/>
      <c r="F29" s="29"/>
      <c r="G29" s="149"/>
      <c r="H29" s="1"/>
      <c r="I29" s="1"/>
      <c r="J29" s="1"/>
      <c r="K29" s="192"/>
    </row>
    <row r="30" spans="1:11" s="5" customFormat="1" ht="23.25">
      <c r="A30" s="18"/>
      <c r="B30" s="220">
        <f t="shared" si="1"/>
        <v>0</v>
      </c>
      <c r="C30" s="148"/>
      <c r="D30" s="147"/>
      <c r="E30" s="61"/>
      <c r="F30" s="29"/>
      <c r="G30" s="61"/>
      <c r="H30" s="1"/>
      <c r="I30" s="1"/>
      <c r="J30" s="1"/>
      <c r="K30" s="192"/>
    </row>
    <row r="31" spans="1:11" s="5" customFormat="1" ht="23.25">
      <c r="A31" s="18"/>
      <c r="B31" s="220">
        <f t="shared" si="1"/>
        <v>0</v>
      </c>
      <c r="C31" s="148"/>
      <c r="D31" s="141"/>
      <c r="E31" s="150"/>
      <c r="F31" s="29"/>
      <c r="G31" s="62"/>
      <c r="H31" s="1"/>
      <c r="I31" s="1"/>
      <c r="J31" s="1"/>
      <c r="K31" s="192"/>
    </row>
    <row r="32" spans="1:11" s="5" customFormat="1" ht="23.25">
      <c r="A32" s="18"/>
      <c r="B32" s="151">
        <f>SUM(B20:B31)</f>
        <v>7978134.653</v>
      </c>
      <c r="C32" s="52" t="s">
        <v>43</v>
      </c>
      <c r="D32" s="141"/>
      <c r="E32" s="151">
        <f>SUM(E20:E31)</f>
        <v>126832.79000000001</v>
      </c>
      <c r="F32" s="29"/>
      <c r="G32" s="276">
        <f>SUM(G20:G31)</f>
        <v>7851301.863</v>
      </c>
      <c r="H32" s="1"/>
      <c r="I32" s="1"/>
      <c r="J32" s="1"/>
      <c r="K32" s="192"/>
    </row>
    <row r="33" spans="1:11" s="5" customFormat="1" ht="24" thickBot="1">
      <c r="A33" s="18"/>
      <c r="B33" s="154">
        <f>B32+B19</f>
        <v>48719948.632999994</v>
      </c>
      <c r="C33" s="51" t="s">
        <v>35</v>
      </c>
      <c r="D33" s="141"/>
      <c r="E33" s="143">
        <f>E32+E19</f>
        <v>1795881.21</v>
      </c>
      <c r="F33" s="30"/>
      <c r="G33" s="276"/>
      <c r="H33" s="1"/>
      <c r="I33" s="1"/>
      <c r="J33" s="1"/>
      <c r="K33" s="192"/>
    </row>
    <row r="34" spans="1:11" s="5" customFormat="1" ht="24" thickTop="1">
      <c r="A34" s="18"/>
      <c r="B34" s="30"/>
      <c r="C34" s="24"/>
      <c r="D34" s="12"/>
      <c r="E34" s="30"/>
      <c r="F34" s="30"/>
      <c r="G34" s="234"/>
      <c r="H34" s="1"/>
      <c r="I34" s="1"/>
      <c r="J34" s="1"/>
      <c r="K34" s="192"/>
    </row>
    <row r="35" spans="1:11" s="5" customFormat="1" ht="23.25">
      <c r="A35" s="18"/>
      <c r="B35" s="30"/>
      <c r="C35" s="24"/>
      <c r="D35" s="12"/>
      <c r="E35" s="30"/>
      <c r="F35" s="30"/>
      <c r="G35" s="234"/>
      <c r="H35" s="1"/>
      <c r="I35" s="1"/>
      <c r="J35" s="1"/>
      <c r="K35" s="192"/>
    </row>
    <row r="36" spans="1:11" s="5" customFormat="1" ht="23.25">
      <c r="A36" s="18"/>
      <c r="B36" s="30"/>
      <c r="C36" s="24"/>
      <c r="D36" s="12"/>
      <c r="E36" s="30"/>
      <c r="F36" s="30"/>
      <c r="G36" s="234"/>
      <c r="H36" s="1"/>
      <c r="I36" s="1"/>
      <c r="J36" s="1"/>
      <c r="K36" s="192"/>
    </row>
    <row r="37" spans="1:11" s="5" customFormat="1" ht="23.25">
      <c r="A37" s="18"/>
      <c r="B37" s="30"/>
      <c r="C37" s="24"/>
      <c r="D37" s="12"/>
      <c r="E37" s="15"/>
      <c r="F37" s="15"/>
      <c r="G37" s="234"/>
      <c r="H37" s="1"/>
      <c r="I37" s="1"/>
      <c r="J37" s="1"/>
      <c r="K37" s="192"/>
    </row>
    <row r="38" spans="1:11" s="5" customFormat="1" ht="19.5" customHeight="1">
      <c r="A38" s="18"/>
      <c r="B38" s="10"/>
      <c r="C38" s="15"/>
      <c r="D38" s="12"/>
      <c r="E38" s="29"/>
      <c r="F38" s="29"/>
      <c r="G38" s="234"/>
      <c r="H38" s="1"/>
      <c r="I38" s="1"/>
      <c r="J38" s="1"/>
      <c r="K38" s="192"/>
    </row>
    <row r="39" spans="1:11" s="6" customFormat="1" ht="22.5" customHeight="1">
      <c r="A39" s="346" t="s">
        <v>24</v>
      </c>
      <c r="B39" s="346"/>
      <c r="C39" s="346"/>
      <c r="D39" s="346"/>
      <c r="E39" s="346"/>
      <c r="F39" s="132"/>
      <c r="G39" s="283"/>
      <c r="H39" s="2"/>
      <c r="I39" s="2"/>
      <c r="J39" s="2"/>
      <c r="K39" s="193"/>
    </row>
    <row r="40" spans="1:11" s="6" customFormat="1" ht="22.5" customHeight="1">
      <c r="A40" s="347" t="s">
        <v>13</v>
      </c>
      <c r="B40" s="348"/>
      <c r="C40" s="319" t="s">
        <v>1</v>
      </c>
      <c r="D40" s="349" t="s">
        <v>2</v>
      </c>
      <c r="E40" s="136" t="s">
        <v>14</v>
      </c>
      <c r="F40" s="133"/>
      <c r="G40" s="277"/>
      <c r="H40" s="2"/>
      <c r="I40" s="2"/>
      <c r="J40" s="2"/>
      <c r="K40" s="193"/>
    </row>
    <row r="41" spans="1:11" s="6" customFormat="1" ht="22.5" customHeight="1">
      <c r="A41" s="185" t="s">
        <v>15</v>
      </c>
      <c r="B41" s="156" t="s">
        <v>16</v>
      </c>
      <c r="C41" s="320"/>
      <c r="D41" s="350"/>
      <c r="E41" s="136" t="s">
        <v>17</v>
      </c>
      <c r="F41" s="133"/>
      <c r="G41" s="277"/>
      <c r="H41" s="2"/>
      <c r="I41" s="2"/>
      <c r="J41" s="2"/>
      <c r="K41" s="193"/>
    </row>
    <row r="42" spans="1:11" s="6" customFormat="1" ht="22.5" customHeight="1">
      <c r="A42" s="187"/>
      <c r="B42" s="157"/>
      <c r="C42" s="158" t="s">
        <v>25</v>
      </c>
      <c r="D42" s="139"/>
      <c r="E42" s="157"/>
      <c r="F42" s="128"/>
      <c r="G42" s="277"/>
      <c r="H42" s="2"/>
      <c r="I42" s="2"/>
      <c r="J42" s="2"/>
      <c r="K42" s="193"/>
    </row>
    <row r="43" spans="1:11" s="8" customFormat="1" ht="22.5" customHeight="1">
      <c r="A43" s="159">
        <v>1605520</v>
      </c>
      <c r="B43" s="231">
        <f>E43+G43</f>
        <v>848985</v>
      </c>
      <c r="C43" s="161" t="s">
        <v>11</v>
      </c>
      <c r="D43" s="162" t="s">
        <v>53</v>
      </c>
      <c r="E43" s="160">
        <v>40513</v>
      </c>
      <c r="F43" s="272"/>
      <c r="G43" s="231">
        <v>808472</v>
      </c>
      <c r="H43" s="191"/>
      <c r="I43" s="191">
        <v>219982</v>
      </c>
      <c r="J43" s="191"/>
      <c r="K43" s="195"/>
    </row>
    <row r="44" spans="1:11" s="8" customFormat="1" ht="22.5" customHeight="1">
      <c r="A44" s="159"/>
      <c r="B44" s="231">
        <f aca="true" t="shared" si="2" ref="B44:B60">E44+G44</f>
        <v>8680056</v>
      </c>
      <c r="C44" s="161" t="s">
        <v>215</v>
      </c>
      <c r="D44" s="162"/>
      <c r="E44" s="160">
        <v>692200</v>
      </c>
      <c r="F44" s="272"/>
      <c r="G44" s="231">
        <v>7987856</v>
      </c>
      <c r="H44" s="191"/>
      <c r="I44" s="191">
        <v>8547</v>
      </c>
      <c r="J44" s="191"/>
      <c r="K44" s="195"/>
    </row>
    <row r="45" spans="1:11" s="8" customFormat="1" ht="22.5" customHeight="1">
      <c r="A45" s="159">
        <v>7148400</v>
      </c>
      <c r="B45" s="231">
        <f t="shared" si="2"/>
        <v>5903318.46</v>
      </c>
      <c r="C45" s="161" t="s">
        <v>196</v>
      </c>
      <c r="D45" s="162" t="s">
        <v>223</v>
      </c>
      <c r="E45" s="160">
        <v>496151</v>
      </c>
      <c r="F45" s="272"/>
      <c r="G45" s="231">
        <v>5407167.46</v>
      </c>
      <c r="H45" s="191"/>
      <c r="I45" s="191">
        <f>SUM(I43:I44)</f>
        <v>228529</v>
      </c>
      <c r="J45" s="191"/>
      <c r="K45" s="195"/>
    </row>
    <row r="46" spans="1:11" s="8" customFormat="1" ht="22.5" customHeight="1">
      <c r="A46" s="159">
        <v>0</v>
      </c>
      <c r="B46" s="231">
        <f t="shared" si="2"/>
        <v>417500</v>
      </c>
      <c r="C46" s="161" t="s">
        <v>210</v>
      </c>
      <c r="D46" s="162"/>
      <c r="E46" s="160">
        <v>0</v>
      </c>
      <c r="F46" s="272"/>
      <c r="G46" s="231">
        <v>417500</v>
      </c>
      <c r="H46" s="191"/>
      <c r="I46" s="191">
        <v>700</v>
      </c>
      <c r="J46" s="191"/>
      <c r="K46" s="195"/>
    </row>
    <row r="47" spans="1:11" s="8" customFormat="1" ht="22.5" customHeight="1">
      <c r="A47" s="159">
        <v>2762880</v>
      </c>
      <c r="B47" s="231">
        <f t="shared" si="2"/>
        <v>2387248.38</v>
      </c>
      <c r="C47" s="161" t="s">
        <v>197</v>
      </c>
      <c r="D47" s="162" t="s">
        <v>199</v>
      </c>
      <c r="E47" s="160">
        <v>216200</v>
      </c>
      <c r="F47" s="272"/>
      <c r="G47" s="231">
        <v>2171048.38</v>
      </c>
      <c r="H47" s="191"/>
      <c r="I47" s="191">
        <f>I45-I46</f>
        <v>227829</v>
      </c>
      <c r="J47" s="191"/>
      <c r="K47" s="195"/>
    </row>
    <row r="48" spans="1:11" s="8" customFormat="1" ht="22.5" customHeight="1">
      <c r="A48" s="159">
        <v>0</v>
      </c>
      <c r="B48" s="231">
        <f t="shared" si="2"/>
        <v>287419.36</v>
      </c>
      <c r="C48" s="161" t="s">
        <v>211</v>
      </c>
      <c r="D48" s="162"/>
      <c r="E48" s="160">
        <v>0</v>
      </c>
      <c r="F48" s="272"/>
      <c r="G48" s="231">
        <v>287419.36</v>
      </c>
      <c r="H48" s="191"/>
      <c r="I48" s="191"/>
      <c r="J48" s="191"/>
      <c r="K48" s="195"/>
    </row>
    <row r="49" spans="1:11" s="8" customFormat="1" ht="22.5" customHeight="1">
      <c r="A49" s="159">
        <v>1875940</v>
      </c>
      <c r="B49" s="231">
        <f t="shared" si="2"/>
        <v>244962</v>
      </c>
      <c r="C49" s="161" t="s">
        <v>5</v>
      </c>
      <c r="D49" s="162" t="s">
        <v>54</v>
      </c>
      <c r="E49" s="160">
        <v>24980</v>
      </c>
      <c r="F49" s="272"/>
      <c r="G49" s="231">
        <v>219982</v>
      </c>
      <c r="H49" s="191"/>
      <c r="I49" s="191"/>
      <c r="J49" s="191"/>
      <c r="K49" s="195"/>
    </row>
    <row r="50" spans="1:11" s="8" customFormat="1" ht="22.5" customHeight="1">
      <c r="A50" s="163"/>
      <c r="B50" s="231">
        <f t="shared" si="2"/>
        <v>8547</v>
      </c>
      <c r="C50" s="161" t="s">
        <v>212</v>
      </c>
      <c r="D50" s="162"/>
      <c r="E50" s="160">
        <v>0</v>
      </c>
      <c r="F50" s="272"/>
      <c r="G50" s="231">
        <v>8547</v>
      </c>
      <c r="H50" s="191"/>
      <c r="I50" s="191"/>
      <c r="J50" s="191"/>
      <c r="K50" s="195"/>
    </row>
    <row r="51" spans="1:11" s="8" customFormat="1" ht="22.5" customHeight="1">
      <c r="A51" s="163">
        <v>4712500</v>
      </c>
      <c r="B51" s="231">
        <f t="shared" si="2"/>
        <v>3720408.18</v>
      </c>
      <c r="C51" s="161" t="s">
        <v>6</v>
      </c>
      <c r="D51" s="162" t="s">
        <v>55</v>
      </c>
      <c r="E51" s="160">
        <v>387508</v>
      </c>
      <c r="F51" s="272"/>
      <c r="G51" s="231">
        <v>3332900.18</v>
      </c>
      <c r="H51" s="191"/>
      <c r="I51" s="191"/>
      <c r="J51" s="191"/>
      <c r="K51" s="195"/>
    </row>
    <row r="52" spans="1:11" s="8" customFormat="1" ht="22.5" customHeight="1">
      <c r="A52" s="163"/>
      <c r="B52" s="231">
        <f t="shared" si="2"/>
        <v>0</v>
      </c>
      <c r="C52" s="161" t="s">
        <v>213</v>
      </c>
      <c r="D52" s="162"/>
      <c r="E52" s="160">
        <v>0</v>
      </c>
      <c r="F52" s="272"/>
      <c r="G52" s="231">
        <v>0</v>
      </c>
      <c r="H52" s="191"/>
      <c r="I52" s="191"/>
      <c r="J52" s="191"/>
      <c r="K52" s="195"/>
    </row>
    <row r="53" spans="1:11" s="8" customFormat="1" ht="22.5" customHeight="1">
      <c r="A53" s="163">
        <v>2893620</v>
      </c>
      <c r="B53" s="231">
        <f t="shared" si="2"/>
        <v>2756537.2</v>
      </c>
      <c r="C53" s="161" t="s">
        <v>7</v>
      </c>
      <c r="D53" s="162" t="s">
        <v>58</v>
      </c>
      <c r="E53" s="160">
        <v>84105</v>
      </c>
      <c r="F53" s="272"/>
      <c r="G53" s="231">
        <v>2672432.2</v>
      </c>
      <c r="H53" s="191"/>
      <c r="I53" s="191"/>
      <c r="J53" s="191"/>
      <c r="K53" s="195"/>
    </row>
    <row r="54" spans="1:11" s="8" customFormat="1" ht="22.5" customHeight="1">
      <c r="A54" s="163"/>
      <c r="B54" s="231">
        <f t="shared" si="2"/>
        <v>198000</v>
      </c>
      <c r="C54" s="161" t="s">
        <v>214</v>
      </c>
      <c r="D54" s="162"/>
      <c r="E54" s="160">
        <v>198000</v>
      </c>
      <c r="F54" s="272"/>
      <c r="G54" s="231">
        <v>0</v>
      </c>
      <c r="H54" s="191"/>
      <c r="I54" s="191"/>
      <c r="J54" s="191"/>
      <c r="K54" s="195"/>
    </row>
    <row r="55" spans="1:11" s="8" customFormat="1" ht="22.5" customHeight="1">
      <c r="A55" s="163">
        <v>300000</v>
      </c>
      <c r="B55" s="231">
        <f t="shared" si="2"/>
        <v>277757.59</v>
      </c>
      <c r="C55" s="165" t="s">
        <v>8</v>
      </c>
      <c r="D55" s="162" t="s">
        <v>56</v>
      </c>
      <c r="E55" s="160">
        <v>30807.33</v>
      </c>
      <c r="F55" s="272"/>
      <c r="G55" s="232">
        <v>246950.26</v>
      </c>
      <c r="H55" s="191"/>
      <c r="I55" s="191"/>
      <c r="J55" s="191"/>
      <c r="K55" s="195"/>
    </row>
    <row r="56" spans="1:11" s="8" customFormat="1" ht="22.5" customHeight="1">
      <c r="A56" s="163">
        <v>3982640</v>
      </c>
      <c r="B56" s="231">
        <f t="shared" si="2"/>
        <v>3696640</v>
      </c>
      <c r="C56" s="166" t="s">
        <v>9</v>
      </c>
      <c r="D56" s="162" t="s">
        <v>59</v>
      </c>
      <c r="E56" s="164">
        <v>0</v>
      </c>
      <c r="F56" s="272"/>
      <c r="G56" s="232">
        <v>3696640</v>
      </c>
      <c r="H56" s="191"/>
      <c r="I56" s="191"/>
      <c r="J56" s="191"/>
      <c r="K56" s="195"/>
    </row>
    <row r="57" spans="1:11" s="8" customFormat="1" ht="22.5" customHeight="1">
      <c r="A57" s="159">
        <v>606100</v>
      </c>
      <c r="B57" s="231">
        <f t="shared" si="2"/>
        <v>543300</v>
      </c>
      <c r="C57" s="166" t="s">
        <v>141</v>
      </c>
      <c r="D57" s="162" t="s">
        <v>60</v>
      </c>
      <c r="E57" s="164">
        <v>0</v>
      </c>
      <c r="F57" s="272"/>
      <c r="G57" s="232">
        <v>543300</v>
      </c>
      <c r="H57" s="191"/>
      <c r="I57" s="191"/>
      <c r="J57" s="191"/>
      <c r="K57" s="195"/>
    </row>
    <row r="58" spans="1:11" s="8" customFormat="1" ht="22.5" customHeight="1">
      <c r="A58" s="159"/>
      <c r="B58" s="231">
        <f t="shared" si="2"/>
        <v>0</v>
      </c>
      <c r="C58" s="166" t="s">
        <v>216</v>
      </c>
      <c r="D58" s="162"/>
      <c r="E58" s="160">
        <v>0</v>
      </c>
      <c r="F58" s="272"/>
      <c r="G58" s="232"/>
      <c r="H58" s="191"/>
      <c r="I58" s="191"/>
      <c r="J58" s="191"/>
      <c r="K58" s="195"/>
    </row>
    <row r="59" spans="1:11" s="8" customFormat="1" ht="22.5" customHeight="1">
      <c r="A59" s="159">
        <v>4580000</v>
      </c>
      <c r="B59" s="231">
        <f t="shared" si="2"/>
        <v>1179500</v>
      </c>
      <c r="C59" s="166" t="s">
        <v>217</v>
      </c>
      <c r="D59" s="162" t="s">
        <v>61</v>
      </c>
      <c r="E59" s="160">
        <v>99500</v>
      </c>
      <c r="F59" s="272"/>
      <c r="G59" s="232">
        <v>1080000</v>
      </c>
      <c r="H59" s="191"/>
      <c r="I59" s="191"/>
      <c r="J59" s="191"/>
      <c r="K59" s="195"/>
    </row>
    <row r="60" spans="1:11" s="8" customFormat="1" ht="22.5" customHeight="1">
      <c r="A60" s="159">
        <v>0</v>
      </c>
      <c r="B60" s="231">
        <f t="shared" si="2"/>
        <v>0</v>
      </c>
      <c r="C60" s="166" t="s">
        <v>218</v>
      </c>
      <c r="D60" s="162"/>
      <c r="E60" s="160">
        <v>0</v>
      </c>
      <c r="F60" s="272"/>
      <c r="G60" s="232">
        <v>0</v>
      </c>
      <c r="H60" s="191"/>
      <c r="I60" s="191"/>
      <c r="J60" s="191"/>
      <c r="K60" s="195"/>
    </row>
    <row r="61" spans="1:11" s="8" customFormat="1" ht="22.5" customHeight="1" thickBot="1">
      <c r="A61" s="188">
        <f>SUM(A43:A60)</f>
        <v>30467600</v>
      </c>
      <c r="B61" s="168">
        <f>SUM(B43:B60)</f>
        <v>31150179.169999998</v>
      </c>
      <c r="C61" s="161"/>
      <c r="D61" s="162"/>
      <c r="E61" s="168">
        <f>SUM(E43:E60)</f>
        <v>2269964.33</v>
      </c>
      <c r="F61" s="273"/>
      <c r="G61" s="282">
        <f>SUM(G43:G60)</f>
        <v>28880214.84</v>
      </c>
      <c r="H61" s="191"/>
      <c r="I61" s="191"/>
      <c r="J61" s="191"/>
      <c r="K61" s="195"/>
    </row>
    <row r="62" spans="1:11" s="8" customFormat="1" ht="22.5" customHeight="1" thickTop="1">
      <c r="A62" s="189"/>
      <c r="B62" s="169">
        <f>E62+G62</f>
        <v>1421857.5999999999</v>
      </c>
      <c r="C62" s="170" t="s">
        <v>41</v>
      </c>
      <c r="D62" s="146" t="s">
        <v>192</v>
      </c>
      <c r="E62" s="230">
        <v>49233.38</v>
      </c>
      <c r="F62" s="274"/>
      <c r="G62" s="169">
        <v>1372624.22</v>
      </c>
      <c r="H62" s="191"/>
      <c r="I62" s="191"/>
      <c r="J62" s="191"/>
      <c r="K62" s="195"/>
    </row>
    <row r="63" spans="1:11" s="8" customFormat="1" ht="22.5" customHeight="1">
      <c r="A63" s="189"/>
      <c r="B63" s="171">
        <f>G63+E63</f>
        <v>3106156</v>
      </c>
      <c r="C63" s="172" t="s">
        <v>159</v>
      </c>
      <c r="D63" s="146" t="s">
        <v>195</v>
      </c>
      <c r="E63" s="173">
        <v>173300</v>
      </c>
      <c r="F63" s="272"/>
      <c r="G63" s="171">
        <v>2932856</v>
      </c>
      <c r="H63" s="191"/>
      <c r="I63" s="191"/>
      <c r="J63" s="191"/>
      <c r="K63" s="195"/>
    </row>
    <row r="64" spans="1:11" s="8" customFormat="1" ht="22.5" customHeight="1">
      <c r="A64" s="189"/>
      <c r="B64" s="160">
        <f>E64+G64</f>
        <v>362120</v>
      </c>
      <c r="C64" s="172" t="s">
        <v>160</v>
      </c>
      <c r="D64" s="146" t="s">
        <v>194</v>
      </c>
      <c r="E64" s="160">
        <v>0</v>
      </c>
      <c r="F64" s="272"/>
      <c r="G64" s="160">
        <v>362120</v>
      </c>
      <c r="H64" s="191"/>
      <c r="I64" s="191"/>
      <c r="J64" s="191"/>
      <c r="K64" s="195"/>
    </row>
    <row r="65" spans="1:11" s="8" customFormat="1" ht="22.5" customHeight="1">
      <c r="A65" s="189"/>
      <c r="B65" s="160">
        <f>E65+G65</f>
        <v>4539450</v>
      </c>
      <c r="C65" s="172" t="s">
        <v>138</v>
      </c>
      <c r="D65" s="146" t="s">
        <v>189</v>
      </c>
      <c r="E65" s="160">
        <v>0</v>
      </c>
      <c r="F65" s="272"/>
      <c r="G65" s="160">
        <v>4539450</v>
      </c>
      <c r="H65" s="191"/>
      <c r="I65" s="191"/>
      <c r="J65" s="191"/>
      <c r="K65" s="195"/>
    </row>
    <row r="66" spans="1:11" s="8" customFormat="1" ht="22.5" customHeight="1">
      <c r="A66" s="189"/>
      <c r="B66" s="160">
        <f>E66+G66</f>
        <v>4943475</v>
      </c>
      <c r="C66" s="172" t="s">
        <v>139</v>
      </c>
      <c r="D66" s="146" t="s">
        <v>191</v>
      </c>
      <c r="E66" s="160">
        <v>4100</v>
      </c>
      <c r="F66" s="272"/>
      <c r="G66" s="160">
        <v>4939375</v>
      </c>
      <c r="H66" s="191"/>
      <c r="I66" s="191"/>
      <c r="J66" s="191"/>
      <c r="K66" s="195"/>
    </row>
    <row r="67" spans="1:11" s="8" customFormat="1" ht="22.5" customHeight="1">
      <c r="A67" s="189"/>
      <c r="B67" s="160">
        <f>E67+G67</f>
        <v>2948000</v>
      </c>
      <c r="C67" s="172" t="s">
        <v>232</v>
      </c>
      <c r="D67" s="146"/>
      <c r="E67" s="160">
        <v>0</v>
      </c>
      <c r="F67" s="272"/>
      <c r="G67" s="160">
        <v>2948000</v>
      </c>
      <c r="H67" s="191"/>
      <c r="I67" s="191"/>
      <c r="J67" s="191"/>
      <c r="K67" s="195"/>
    </row>
    <row r="68" spans="1:11" s="8" customFormat="1" ht="22.5" customHeight="1">
      <c r="A68" s="189"/>
      <c r="B68" s="160"/>
      <c r="C68" s="172"/>
      <c r="D68" s="146"/>
      <c r="E68" s="160"/>
      <c r="F68" s="272"/>
      <c r="G68" s="282"/>
      <c r="H68" s="191"/>
      <c r="I68" s="191"/>
      <c r="J68" s="191"/>
      <c r="K68" s="195"/>
    </row>
    <row r="69" spans="1:11" s="8" customFormat="1" ht="22.5" customHeight="1">
      <c r="A69" s="189"/>
      <c r="B69" s="174"/>
      <c r="C69" s="172"/>
      <c r="D69" s="146"/>
      <c r="E69" s="164"/>
      <c r="F69" s="272"/>
      <c r="G69" s="282"/>
      <c r="H69" s="191"/>
      <c r="I69" s="191"/>
      <c r="J69" s="191"/>
      <c r="K69" s="195"/>
    </row>
    <row r="70" spans="1:11" s="8" customFormat="1" ht="22.5" customHeight="1">
      <c r="A70" s="189"/>
      <c r="B70" s="176"/>
      <c r="C70" s="172"/>
      <c r="D70" s="146"/>
      <c r="E70" s="229"/>
      <c r="F70" s="272"/>
      <c r="G70" s="282"/>
      <c r="H70" s="191"/>
      <c r="I70" s="191"/>
      <c r="J70" s="191"/>
      <c r="K70" s="195"/>
    </row>
    <row r="71" spans="1:11" s="8" customFormat="1" ht="22.5" customHeight="1">
      <c r="A71" s="189"/>
      <c r="B71" s="177">
        <f>SUM(B62:B70)</f>
        <v>17321058.6</v>
      </c>
      <c r="C71" s="178" t="s">
        <v>43</v>
      </c>
      <c r="D71" s="146"/>
      <c r="E71" s="177">
        <f>SUM(E62:E70)</f>
        <v>226633.38</v>
      </c>
      <c r="F71" s="273">
        <v>7847.64</v>
      </c>
      <c r="G71" s="282">
        <f>SUM(G62:G70)</f>
        <v>17094425.22</v>
      </c>
      <c r="H71" s="191"/>
      <c r="I71" s="191"/>
      <c r="J71" s="191"/>
      <c r="K71" s="195"/>
    </row>
    <row r="72" spans="1:11" s="8" customFormat="1" ht="22.5" customHeight="1">
      <c r="A72" s="189"/>
      <c r="B72" s="177">
        <f>B61+B71</f>
        <v>48471237.769999996</v>
      </c>
      <c r="C72" s="179" t="s">
        <v>34</v>
      </c>
      <c r="D72" s="162"/>
      <c r="E72" s="177">
        <f>E71+E61</f>
        <v>2496597.71</v>
      </c>
      <c r="F72" s="273">
        <v>21563639.34</v>
      </c>
      <c r="G72" s="282"/>
      <c r="H72" s="191"/>
      <c r="I72" s="191"/>
      <c r="J72" s="191"/>
      <c r="K72" s="195"/>
    </row>
    <row r="73" spans="1:11" s="8" customFormat="1" ht="22.5" customHeight="1">
      <c r="A73" s="189"/>
      <c r="B73" s="175"/>
      <c r="C73" s="179" t="s">
        <v>221</v>
      </c>
      <c r="D73" s="162"/>
      <c r="E73" s="180"/>
      <c r="F73" s="275">
        <v>104100.19</v>
      </c>
      <c r="G73" s="282"/>
      <c r="H73" s="191"/>
      <c r="I73" s="191"/>
      <c r="J73" s="191"/>
      <c r="K73" s="195"/>
    </row>
    <row r="74" spans="1:11" s="8" customFormat="1" ht="22.5" customHeight="1">
      <c r="A74" s="189"/>
      <c r="B74" s="175">
        <f>B33-B72</f>
        <v>248710.86299999803</v>
      </c>
      <c r="C74" s="235" t="s">
        <v>222</v>
      </c>
      <c r="D74" s="162"/>
      <c r="E74" s="164">
        <f>E33-E72</f>
        <v>-700716.5</v>
      </c>
      <c r="F74" s="272">
        <v>103.43</v>
      </c>
      <c r="G74" s="282"/>
      <c r="H74" s="191"/>
      <c r="I74" s="191"/>
      <c r="J74" s="191"/>
      <c r="K74" s="195"/>
    </row>
    <row r="75" spans="1:11" s="8" customFormat="1" ht="22.5" customHeight="1" thickBot="1">
      <c r="A75" s="189"/>
      <c r="B75" s="167">
        <f>B9+B33-B72</f>
        <v>31254943.922999993</v>
      </c>
      <c r="C75" s="179" t="s">
        <v>33</v>
      </c>
      <c r="D75" s="162"/>
      <c r="E75" s="168">
        <f>E9+E33-E72</f>
        <v>31254943.92</v>
      </c>
      <c r="F75" s="273">
        <v>10279369.82</v>
      </c>
      <c r="G75" s="282"/>
      <c r="H75" s="191"/>
      <c r="I75" s="191"/>
      <c r="J75" s="191"/>
      <c r="K75" s="195"/>
    </row>
    <row r="76" spans="1:11" s="6" customFormat="1" ht="22.5" customHeight="1" thickTop="1">
      <c r="A76" s="18"/>
      <c r="B76" s="129"/>
      <c r="C76" s="15"/>
      <c r="D76" s="12"/>
      <c r="E76" s="129"/>
      <c r="F76" s="129">
        <f>SUM(F71:F75)</f>
        <v>31955060.42</v>
      </c>
      <c r="G76" s="277"/>
      <c r="H76" s="2"/>
      <c r="I76" s="2"/>
      <c r="J76" s="2"/>
      <c r="K76" s="193"/>
    </row>
    <row r="77" spans="1:11" s="4" customFormat="1" ht="18" customHeight="1">
      <c r="A77" s="18"/>
      <c r="B77" s="133"/>
      <c r="C77" s="19">
        <f>B75-E75</f>
        <v>0.0029999911785125732</v>
      </c>
      <c r="D77" s="12"/>
      <c r="E77" s="129"/>
      <c r="F77" s="129"/>
      <c r="G77" s="277"/>
      <c r="H77" s="2"/>
      <c r="I77" s="2"/>
      <c r="J77" s="2"/>
      <c r="K77" s="193"/>
    </row>
    <row r="78" spans="1:11" s="4" customFormat="1" ht="12" customHeight="1">
      <c r="A78" s="18"/>
      <c r="B78" s="133"/>
      <c r="C78" s="15"/>
      <c r="D78" s="12"/>
      <c r="E78" s="129"/>
      <c r="F78" s="129"/>
      <c r="G78" s="277"/>
      <c r="H78" s="2"/>
      <c r="I78" s="2"/>
      <c r="J78" s="2"/>
      <c r="K78" s="193"/>
    </row>
    <row r="79" spans="1:11" s="4" customFormat="1" ht="18" customHeight="1">
      <c r="A79" s="18"/>
      <c r="B79" s="128"/>
      <c r="C79" s="15"/>
      <c r="D79" s="12"/>
      <c r="E79" s="290">
        <v>31184783.92</v>
      </c>
      <c r="F79" s="155"/>
      <c r="G79" s="277"/>
      <c r="H79" s="2"/>
      <c r="I79" s="2"/>
      <c r="J79" s="2"/>
      <c r="K79" s="193"/>
    </row>
    <row r="80" spans="1:11" s="4" customFormat="1" ht="18" customHeight="1">
      <c r="A80" s="18"/>
      <c r="B80" s="128"/>
      <c r="C80" s="15"/>
      <c r="D80" s="12"/>
      <c r="E80" s="290"/>
      <c r="F80" s="155"/>
      <c r="G80" s="277"/>
      <c r="H80" s="2"/>
      <c r="I80" s="2"/>
      <c r="J80" s="2"/>
      <c r="K80" s="193"/>
    </row>
    <row r="81" spans="1:11" s="4" customFormat="1" ht="18" customHeight="1">
      <c r="A81" s="18"/>
      <c r="B81" s="128"/>
      <c r="C81" s="15"/>
      <c r="D81" s="12"/>
      <c r="E81" s="290">
        <f>E75-E79</f>
        <v>70160</v>
      </c>
      <c r="F81" s="155"/>
      <c r="G81" s="277"/>
      <c r="H81" s="2"/>
      <c r="I81" s="2"/>
      <c r="J81" s="2"/>
      <c r="K81" s="193"/>
    </row>
    <row r="82" spans="1:11" s="6" customFormat="1" ht="19.5" customHeight="1">
      <c r="A82" s="292" t="s">
        <v>45</v>
      </c>
      <c r="B82" s="292"/>
      <c r="C82" s="292"/>
      <c r="D82" s="292"/>
      <c r="E82" s="292"/>
      <c r="F82" s="128"/>
      <c r="G82" s="277"/>
      <c r="H82" s="2"/>
      <c r="I82" s="2"/>
      <c r="J82" s="2"/>
      <c r="K82" s="193"/>
    </row>
    <row r="83" spans="1:11" s="6" customFormat="1" ht="19.5" customHeight="1">
      <c r="A83" s="18"/>
      <c r="B83" s="128"/>
      <c r="C83" s="15"/>
      <c r="D83" s="12"/>
      <c r="E83" s="128"/>
      <c r="F83" s="128"/>
      <c r="G83" s="277"/>
      <c r="H83" s="2"/>
      <c r="I83" s="2"/>
      <c r="J83" s="2"/>
      <c r="K83" s="193"/>
    </row>
    <row r="84" spans="1:11" s="6" customFormat="1" ht="19.5" customHeight="1">
      <c r="A84" s="18"/>
      <c r="B84" s="128"/>
      <c r="C84" s="15"/>
      <c r="D84" s="12"/>
      <c r="E84" s="128"/>
      <c r="F84" s="128"/>
      <c r="G84" s="277"/>
      <c r="H84" s="2"/>
      <c r="I84" s="2"/>
      <c r="J84" s="2"/>
      <c r="K84" s="193"/>
    </row>
    <row r="85" spans="1:11" s="2" customFormat="1" ht="23.25">
      <c r="A85" s="18"/>
      <c r="B85" s="128"/>
      <c r="C85" s="15"/>
      <c r="D85" s="12"/>
      <c r="E85" s="128"/>
      <c r="F85" s="128"/>
      <c r="G85" s="277"/>
      <c r="K85" s="193"/>
    </row>
    <row r="86" spans="1:11" s="2" customFormat="1" ht="23.25">
      <c r="A86" s="18"/>
      <c r="B86" s="128"/>
      <c r="C86" s="15"/>
      <c r="D86" s="12"/>
      <c r="E86" s="128"/>
      <c r="F86" s="128"/>
      <c r="G86" s="277"/>
      <c r="K86" s="193"/>
    </row>
    <row r="87" spans="1:11" s="2" customFormat="1" ht="23.25">
      <c r="A87" s="18"/>
      <c r="B87" s="128"/>
      <c r="C87" s="15"/>
      <c r="D87" s="12"/>
      <c r="E87" s="128"/>
      <c r="F87" s="128"/>
      <c r="G87" s="277"/>
      <c r="K87" s="193"/>
    </row>
    <row r="88" spans="1:11" s="2" customFormat="1" ht="23.25">
      <c r="A88" s="18"/>
      <c r="B88" s="128"/>
      <c r="C88" s="15"/>
      <c r="D88" s="12"/>
      <c r="E88" s="128"/>
      <c r="F88" s="128"/>
      <c r="G88" s="277"/>
      <c r="K88" s="193"/>
    </row>
    <row r="89" spans="1:11" s="2" customFormat="1" ht="23.25">
      <c r="A89" s="18"/>
      <c r="B89" s="128"/>
      <c r="C89" s="15"/>
      <c r="D89" s="12"/>
      <c r="E89" s="29"/>
      <c r="F89" s="29"/>
      <c r="G89" s="277"/>
      <c r="K89" s="193"/>
    </row>
    <row r="90" spans="1:11" s="2" customFormat="1" ht="23.25">
      <c r="A90" s="18"/>
      <c r="B90" s="129"/>
      <c r="C90" s="15"/>
      <c r="D90" s="12"/>
      <c r="E90" s="129"/>
      <c r="F90" s="129"/>
      <c r="G90" s="277"/>
      <c r="K90" s="193"/>
    </row>
    <row r="91" spans="1:11" s="2" customFormat="1" ht="23.25">
      <c r="A91" s="18"/>
      <c r="B91" s="128"/>
      <c r="C91" s="15"/>
      <c r="D91" s="12"/>
      <c r="E91" s="128"/>
      <c r="F91" s="128"/>
      <c r="G91" s="277"/>
      <c r="K91" s="193"/>
    </row>
    <row r="92" spans="1:11" s="2" customFormat="1" ht="23.25">
      <c r="A92" s="18"/>
      <c r="B92" s="128"/>
      <c r="C92" s="15"/>
      <c r="D92" s="12"/>
      <c r="E92" s="128"/>
      <c r="F92" s="128"/>
      <c r="G92" s="277"/>
      <c r="K92" s="193"/>
    </row>
    <row r="93" spans="1:11" s="2" customFormat="1" ht="23.25">
      <c r="A93" s="18"/>
      <c r="B93" s="128"/>
      <c r="C93" s="15"/>
      <c r="D93" s="12"/>
      <c r="E93" s="128"/>
      <c r="F93" s="128"/>
      <c r="G93" s="277"/>
      <c r="K93" s="193"/>
    </row>
    <row r="94" spans="1:11" s="2" customFormat="1" ht="23.25">
      <c r="A94" s="18"/>
      <c r="B94" s="128"/>
      <c r="C94" s="15"/>
      <c r="D94" s="12"/>
      <c r="E94" s="128"/>
      <c r="F94" s="128"/>
      <c r="G94" s="277"/>
      <c r="K94" s="193"/>
    </row>
    <row r="95" spans="1:11" s="2" customFormat="1" ht="23.25">
      <c r="A95" s="18"/>
      <c r="B95" s="128"/>
      <c r="C95" s="15"/>
      <c r="D95" s="12"/>
      <c r="E95" s="128"/>
      <c r="F95" s="128"/>
      <c r="G95" s="277"/>
      <c r="K95" s="193"/>
    </row>
    <row r="96" spans="1:11" s="2" customFormat="1" ht="23.25">
      <c r="A96" s="18"/>
      <c r="B96" s="128"/>
      <c r="C96" s="15"/>
      <c r="D96" s="12"/>
      <c r="E96" s="128"/>
      <c r="F96" s="128"/>
      <c r="G96" s="277"/>
      <c r="K96" s="193"/>
    </row>
    <row r="97" spans="1:11" s="2" customFormat="1" ht="23.25">
      <c r="A97" s="18"/>
      <c r="B97" s="128"/>
      <c r="C97" s="15"/>
      <c r="D97" s="12"/>
      <c r="E97" s="128"/>
      <c r="F97" s="128"/>
      <c r="G97" s="277"/>
      <c r="K97" s="193"/>
    </row>
    <row r="98" spans="1:11" s="2" customFormat="1" ht="23.25">
      <c r="A98" s="18"/>
      <c r="B98" s="128"/>
      <c r="C98" s="15"/>
      <c r="D98" s="12"/>
      <c r="E98" s="128"/>
      <c r="F98" s="128"/>
      <c r="G98" s="277"/>
      <c r="K98" s="193"/>
    </row>
    <row r="99" spans="1:11" s="2" customFormat="1" ht="23.25">
      <c r="A99" s="18"/>
      <c r="B99" s="128"/>
      <c r="C99" s="15"/>
      <c r="D99" s="12"/>
      <c r="E99" s="128"/>
      <c r="F99" s="128"/>
      <c r="G99" s="277"/>
      <c r="K99" s="193"/>
    </row>
    <row r="100" spans="1:11" s="2" customFormat="1" ht="23.25">
      <c r="A100" s="18"/>
      <c r="B100" s="128"/>
      <c r="C100" s="15"/>
      <c r="D100" s="12"/>
      <c r="E100" s="128"/>
      <c r="F100" s="128"/>
      <c r="G100" s="277"/>
      <c r="K100" s="193"/>
    </row>
    <row r="101" spans="1:11" s="2" customFormat="1" ht="23.25">
      <c r="A101" s="18"/>
      <c r="B101" s="128"/>
      <c r="C101" s="15"/>
      <c r="D101" s="12"/>
      <c r="E101" s="128"/>
      <c r="F101" s="128"/>
      <c r="G101" s="277"/>
      <c r="K101" s="193"/>
    </row>
    <row r="102" spans="1:11" s="2" customFormat="1" ht="23.25">
      <c r="A102" s="18"/>
      <c r="B102" s="128"/>
      <c r="C102" s="15"/>
      <c r="D102" s="12"/>
      <c r="E102" s="128"/>
      <c r="F102" s="128"/>
      <c r="G102" s="277"/>
      <c r="K102" s="193"/>
    </row>
    <row r="103" spans="1:11" s="2" customFormat="1" ht="23.25">
      <c r="A103" s="18"/>
      <c r="B103" s="128"/>
      <c r="C103" s="15"/>
      <c r="D103" s="12"/>
      <c r="E103" s="128"/>
      <c r="F103" s="128"/>
      <c r="G103" s="277"/>
      <c r="K103" s="193"/>
    </row>
    <row r="104" spans="1:11" s="2" customFormat="1" ht="23.25">
      <c r="A104" s="18"/>
      <c r="B104" s="128"/>
      <c r="C104" s="15"/>
      <c r="D104" s="12"/>
      <c r="E104" s="128"/>
      <c r="F104" s="128"/>
      <c r="G104" s="277"/>
      <c r="K104" s="193"/>
    </row>
    <row r="105" spans="1:11" s="2" customFormat="1" ht="23.25">
      <c r="A105" s="18"/>
      <c r="B105" s="128"/>
      <c r="C105" s="15"/>
      <c r="D105" s="12"/>
      <c r="E105" s="128"/>
      <c r="F105" s="128"/>
      <c r="G105" s="277"/>
      <c r="K105" s="193"/>
    </row>
    <row r="106" spans="1:11" s="2" customFormat="1" ht="23.25">
      <c r="A106" s="18"/>
      <c r="B106" s="128"/>
      <c r="C106" s="15"/>
      <c r="D106" s="12"/>
      <c r="E106" s="128"/>
      <c r="F106" s="128"/>
      <c r="G106" s="277"/>
      <c r="K106" s="193"/>
    </row>
    <row r="107" spans="1:11" s="2" customFormat="1" ht="23.25">
      <c r="A107" s="18"/>
      <c r="B107" s="128"/>
      <c r="C107" s="15"/>
      <c r="D107" s="12"/>
      <c r="E107" s="128"/>
      <c r="F107" s="128"/>
      <c r="G107" s="277"/>
      <c r="K107" s="193"/>
    </row>
    <row r="108" spans="1:11" s="2" customFormat="1" ht="23.25">
      <c r="A108" s="18"/>
      <c r="B108" s="128"/>
      <c r="C108" s="15"/>
      <c r="D108" s="12"/>
      <c r="E108" s="128"/>
      <c r="F108" s="128"/>
      <c r="G108" s="277"/>
      <c r="K108" s="193"/>
    </row>
    <row r="109" spans="1:11" s="2" customFormat="1" ht="23.25">
      <c r="A109" s="18"/>
      <c r="B109" s="128"/>
      <c r="C109" s="15"/>
      <c r="D109" s="12"/>
      <c r="E109" s="128"/>
      <c r="F109" s="128"/>
      <c r="G109" s="277"/>
      <c r="K109" s="193"/>
    </row>
    <row r="110" spans="1:11" s="2" customFormat="1" ht="23.25">
      <c r="A110" s="18"/>
      <c r="B110" s="128"/>
      <c r="C110" s="15"/>
      <c r="D110" s="12"/>
      <c r="E110" s="128"/>
      <c r="F110" s="128"/>
      <c r="G110" s="277"/>
      <c r="K110" s="193"/>
    </row>
    <row r="111" spans="1:11" s="2" customFormat="1" ht="23.25">
      <c r="A111" s="18"/>
      <c r="B111" s="128"/>
      <c r="C111" s="15"/>
      <c r="D111" s="12"/>
      <c r="E111" s="128"/>
      <c r="F111" s="128"/>
      <c r="G111" s="277"/>
      <c r="K111" s="193"/>
    </row>
    <row r="112" spans="1:11" s="2" customFormat="1" ht="23.25">
      <c r="A112" s="18"/>
      <c r="B112" s="128"/>
      <c r="C112" s="15"/>
      <c r="D112" s="12"/>
      <c r="E112" s="128"/>
      <c r="F112" s="128"/>
      <c r="G112" s="277"/>
      <c r="K112" s="193"/>
    </row>
    <row r="113" spans="1:11" s="2" customFormat="1" ht="23.25">
      <c r="A113" s="18"/>
      <c r="B113" s="128"/>
      <c r="C113" s="15"/>
      <c r="D113" s="12"/>
      <c r="E113" s="128"/>
      <c r="F113" s="128"/>
      <c r="G113" s="277"/>
      <c r="K113" s="193"/>
    </row>
    <row r="114" spans="1:11" s="2" customFormat="1" ht="23.25">
      <c r="A114" s="18"/>
      <c r="B114" s="128"/>
      <c r="C114" s="15"/>
      <c r="D114" s="12"/>
      <c r="E114" s="128"/>
      <c r="F114" s="128"/>
      <c r="G114" s="277"/>
      <c r="K114" s="193"/>
    </row>
    <row r="115" spans="1:11" s="2" customFormat="1" ht="23.25">
      <c r="A115" s="18"/>
      <c r="B115" s="128"/>
      <c r="C115" s="15"/>
      <c r="D115" s="12"/>
      <c r="E115" s="128"/>
      <c r="F115" s="128"/>
      <c r="G115" s="277"/>
      <c r="K115" s="193"/>
    </row>
    <row r="116" spans="1:11" s="2" customFormat="1" ht="23.25">
      <c r="A116" s="18"/>
      <c r="B116" s="128"/>
      <c r="C116" s="15"/>
      <c r="D116" s="12"/>
      <c r="E116" s="128"/>
      <c r="F116" s="128"/>
      <c r="G116" s="277"/>
      <c r="K116" s="193"/>
    </row>
    <row r="117" spans="1:11" s="2" customFormat="1" ht="23.25">
      <c r="A117" s="18"/>
      <c r="B117" s="128"/>
      <c r="C117" s="15"/>
      <c r="D117" s="12"/>
      <c r="E117" s="128"/>
      <c r="F117" s="128"/>
      <c r="G117" s="277"/>
      <c r="K117" s="193"/>
    </row>
    <row r="118" spans="1:11" s="2" customFormat="1" ht="23.25">
      <c r="A118" s="18"/>
      <c r="B118" s="128"/>
      <c r="C118" s="15"/>
      <c r="D118" s="12"/>
      <c r="E118" s="128"/>
      <c r="F118" s="128"/>
      <c r="G118" s="277"/>
      <c r="K118" s="193"/>
    </row>
    <row r="119" spans="1:11" s="2" customFormat="1" ht="23.25">
      <c r="A119" s="18"/>
      <c r="B119" s="128"/>
      <c r="C119" s="15"/>
      <c r="D119" s="12"/>
      <c r="E119" s="128"/>
      <c r="F119" s="128"/>
      <c r="G119" s="277"/>
      <c r="K119" s="193"/>
    </row>
    <row r="120" spans="1:11" s="2" customFormat="1" ht="23.25">
      <c r="A120" s="18"/>
      <c r="B120" s="128"/>
      <c r="C120" s="15"/>
      <c r="D120" s="12"/>
      <c r="E120" s="128"/>
      <c r="F120" s="128"/>
      <c r="G120" s="277"/>
      <c r="K120" s="193"/>
    </row>
    <row r="121" spans="1:11" s="2" customFormat="1" ht="23.25">
      <c r="A121" s="18"/>
      <c r="B121" s="128"/>
      <c r="C121" s="15"/>
      <c r="D121" s="12"/>
      <c r="E121" s="128"/>
      <c r="F121" s="128"/>
      <c r="G121" s="277"/>
      <c r="K121" s="193"/>
    </row>
    <row r="122" spans="1:11" s="2" customFormat="1" ht="23.25">
      <c r="A122" s="18"/>
      <c r="B122" s="128"/>
      <c r="C122" s="15"/>
      <c r="D122" s="12"/>
      <c r="E122" s="128"/>
      <c r="F122" s="128"/>
      <c r="G122" s="277"/>
      <c r="K122" s="193"/>
    </row>
    <row r="123" spans="1:11" s="2" customFormat="1" ht="23.25">
      <c r="A123" s="18"/>
      <c r="B123" s="128"/>
      <c r="C123" s="15"/>
      <c r="D123" s="12"/>
      <c r="E123" s="128"/>
      <c r="F123" s="128"/>
      <c r="G123" s="277"/>
      <c r="K123" s="193"/>
    </row>
    <row r="124" spans="1:11" s="2" customFormat="1" ht="23.25">
      <c r="A124" s="18"/>
      <c r="B124" s="128"/>
      <c r="C124" s="15"/>
      <c r="D124" s="12"/>
      <c r="E124" s="128"/>
      <c r="F124" s="128"/>
      <c r="G124" s="277"/>
      <c r="K124" s="193"/>
    </row>
    <row r="125" spans="1:11" s="2" customFormat="1" ht="23.25">
      <c r="A125" s="18"/>
      <c r="B125" s="128"/>
      <c r="C125" s="15"/>
      <c r="D125" s="12"/>
      <c r="E125" s="128"/>
      <c r="F125" s="128"/>
      <c r="G125" s="277"/>
      <c r="K125" s="193"/>
    </row>
    <row r="126" spans="1:11" s="2" customFormat="1" ht="23.25">
      <c r="A126" s="18"/>
      <c r="B126" s="128"/>
      <c r="C126" s="15"/>
      <c r="D126" s="12"/>
      <c r="E126" s="128"/>
      <c r="F126" s="128"/>
      <c r="G126" s="277"/>
      <c r="K126" s="193"/>
    </row>
    <row r="127" spans="1:11" s="2" customFormat="1" ht="23.25">
      <c r="A127" s="18"/>
      <c r="B127" s="128"/>
      <c r="C127" s="15"/>
      <c r="D127" s="12"/>
      <c r="E127" s="128"/>
      <c r="F127" s="128"/>
      <c r="G127" s="277"/>
      <c r="K127" s="193"/>
    </row>
    <row r="128" spans="1:11" s="2" customFormat="1" ht="23.25">
      <c r="A128" s="18"/>
      <c r="B128" s="128"/>
      <c r="C128" s="15"/>
      <c r="D128" s="12"/>
      <c r="E128" s="128"/>
      <c r="F128" s="128"/>
      <c r="G128" s="277"/>
      <c r="K128" s="193"/>
    </row>
    <row r="129" spans="1:11" s="2" customFormat="1" ht="23.25">
      <c r="A129" s="18"/>
      <c r="B129" s="128"/>
      <c r="C129" s="15"/>
      <c r="D129" s="12"/>
      <c r="E129" s="128"/>
      <c r="F129" s="128"/>
      <c r="G129" s="277"/>
      <c r="K129" s="193"/>
    </row>
    <row r="130" spans="1:11" s="2" customFormat="1" ht="23.25">
      <c r="A130" s="18"/>
      <c r="B130" s="128"/>
      <c r="C130" s="15"/>
      <c r="D130" s="12"/>
      <c r="E130" s="128"/>
      <c r="F130" s="128"/>
      <c r="G130" s="277"/>
      <c r="K130" s="193"/>
    </row>
    <row r="131" spans="1:11" s="2" customFormat="1" ht="23.25">
      <c r="A131" s="18"/>
      <c r="B131" s="128"/>
      <c r="C131" s="15"/>
      <c r="D131" s="12"/>
      <c r="E131" s="128"/>
      <c r="F131" s="128"/>
      <c r="G131" s="277"/>
      <c r="K131" s="193"/>
    </row>
    <row r="132" spans="1:11" s="2" customFormat="1" ht="23.25">
      <c r="A132" s="18"/>
      <c r="B132" s="128"/>
      <c r="C132" s="15"/>
      <c r="D132" s="12"/>
      <c r="E132" s="128"/>
      <c r="F132" s="128"/>
      <c r="G132" s="277"/>
      <c r="K132" s="193"/>
    </row>
    <row r="133" spans="1:11" s="2" customFormat="1" ht="23.25">
      <c r="A133" s="18"/>
      <c r="B133" s="128"/>
      <c r="C133" s="15"/>
      <c r="D133" s="12"/>
      <c r="E133" s="128"/>
      <c r="F133" s="128"/>
      <c r="G133" s="277"/>
      <c r="K133" s="193"/>
    </row>
    <row r="134" spans="1:11" s="2" customFormat="1" ht="23.25">
      <c r="A134" s="18"/>
      <c r="B134" s="128"/>
      <c r="C134" s="15"/>
      <c r="D134" s="12"/>
      <c r="E134" s="128"/>
      <c r="F134" s="128"/>
      <c r="G134" s="277"/>
      <c r="K134" s="193"/>
    </row>
    <row r="135" spans="1:11" s="2" customFormat="1" ht="23.25">
      <c r="A135" s="18"/>
      <c r="B135" s="128"/>
      <c r="C135" s="15"/>
      <c r="D135" s="12"/>
      <c r="E135" s="128"/>
      <c r="F135" s="128"/>
      <c r="G135" s="277"/>
      <c r="K135" s="193"/>
    </row>
    <row r="136" spans="1:11" s="2" customFormat="1" ht="23.25">
      <c r="A136" s="18"/>
      <c r="B136" s="128"/>
      <c r="C136" s="15"/>
      <c r="D136" s="12"/>
      <c r="E136" s="128"/>
      <c r="F136" s="128"/>
      <c r="G136" s="277"/>
      <c r="K136" s="193"/>
    </row>
    <row r="137" spans="1:11" s="2" customFormat="1" ht="23.25">
      <c r="A137" s="18"/>
      <c r="B137" s="128"/>
      <c r="C137" s="15"/>
      <c r="D137" s="12"/>
      <c r="E137" s="128"/>
      <c r="F137" s="128"/>
      <c r="G137" s="277"/>
      <c r="K137" s="193"/>
    </row>
    <row r="138" spans="1:11" s="2" customFormat="1" ht="23.25">
      <c r="A138" s="18"/>
      <c r="B138" s="128"/>
      <c r="C138" s="15"/>
      <c r="D138" s="12"/>
      <c r="E138" s="128"/>
      <c r="F138" s="128"/>
      <c r="G138" s="277"/>
      <c r="K138" s="193"/>
    </row>
    <row r="139" spans="1:11" s="2" customFormat="1" ht="23.25">
      <c r="A139" s="18"/>
      <c r="B139" s="128"/>
      <c r="C139" s="15"/>
      <c r="D139" s="12"/>
      <c r="E139" s="128"/>
      <c r="F139" s="128"/>
      <c r="G139" s="277"/>
      <c r="K139" s="193"/>
    </row>
    <row r="140" spans="1:11" s="2" customFormat="1" ht="23.25">
      <c r="A140" s="18"/>
      <c r="B140" s="128"/>
      <c r="C140" s="15"/>
      <c r="D140" s="12"/>
      <c r="E140" s="128"/>
      <c r="F140" s="128"/>
      <c r="G140" s="277"/>
      <c r="K140" s="193"/>
    </row>
    <row r="141" spans="1:11" s="2" customFormat="1" ht="23.25">
      <c r="A141" s="18"/>
      <c r="B141" s="128"/>
      <c r="C141" s="15"/>
      <c r="D141" s="12"/>
      <c r="E141" s="128"/>
      <c r="F141" s="128"/>
      <c r="G141" s="277"/>
      <c r="K141" s="193"/>
    </row>
  </sheetData>
  <sheetProtection/>
  <mergeCells count="11">
    <mergeCell ref="A1:E1"/>
    <mergeCell ref="A4:E4"/>
    <mergeCell ref="A7:B7"/>
    <mergeCell ref="C7:C8"/>
    <mergeCell ref="D7:D8"/>
    <mergeCell ref="D2:E2"/>
    <mergeCell ref="D5:E5"/>
    <mergeCell ref="A39:E39"/>
    <mergeCell ref="A40:B40"/>
    <mergeCell ref="C40:C41"/>
    <mergeCell ref="D40:D41"/>
  </mergeCells>
  <printOptions/>
  <pageMargins left="0.72" right="0.21" top="0.46" bottom="0.21" header="0.12" footer="0.24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36.7109375" style="10" customWidth="1"/>
    <col min="2" max="5" width="14.28125" style="14" customWidth="1"/>
    <col min="6" max="8" width="9.140625" style="10" customWidth="1"/>
    <col min="9" max="9" width="20.7109375" style="14" customWidth="1"/>
    <col min="10" max="16384" width="9.140625" style="10" customWidth="1"/>
  </cols>
  <sheetData>
    <row r="1" spans="1:5" ht="21">
      <c r="A1" s="354" t="s">
        <v>26</v>
      </c>
      <c r="B1" s="354"/>
      <c r="C1" s="354"/>
      <c r="D1" s="354"/>
      <c r="E1" s="354"/>
    </row>
    <row r="2" spans="1:5" ht="21">
      <c r="A2" s="354" t="s">
        <v>167</v>
      </c>
      <c r="B2" s="354"/>
      <c r="C2" s="354"/>
      <c r="D2" s="354"/>
      <c r="E2" s="354"/>
    </row>
    <row r="3" spans="1:5" ht="21">
      <c r="A3" s="354" t="s">
        <v>243</v>
      </c>
      <c r="B3" s="354"/>
      <c r="C3" s="354"/>
      <c r="D3" s="354"/>
      <c r="E3" s="354"/>
    </row>
    <row r="4" spans="1:5" ht="21">
      <c r="A4" s="355" t="s">
        <v>172</v>
      </c>
      <c r="B4" s="355"/>
      <c r="C4" s="355"/>
      <c r="D4" s="355"/>
      <c r="E4" s="355"/>
    </row>
    <row r="5" spans="1:5" ht="21">
      <c r="A5" s="152" t="s">
        <v>168</v>
      </c>
      <c r="B5" s="197" t="s">
        <v>30</v>
      </c>
      <c r="C5" s="197" t="s">
        <v>169</v>
      </c>
      <c r="D5" s="197" t="s">
        <v>170</v>
      </c>
      <c r="E5" s="197" t="s">
        <v>171</v>
      </c>
    </row>
    <row r="6" spans="1:5" ht="21">
      <c r="A6" s="198" t="s">
        <v>38</v>
      </c>
      <c r="B6" s="264">
        <v>1239.15</v>
      </c>
      <c r="C6" s="264">
        <v>186.2</v>
      </c>
      <c r="D6" s="264">
        <v>0</v>
      </c>
      <c r="E6" s="264">
        <f aca="true" t="shared" si="0" ref="E6:E18">B6+C6-D6</f>
        <v>1425.3500000000001</v>
      </c>
    </row>
    <row r="7" spans="1:5" ht="21">
      <c r="A7" s="199" t="s">
        <v>70</v>
      </c>
      <c r="B7" s="265">
        <v>6945.78</v>
      </c>
      <c r="C7" s="265">
        <v>223.44</v>
      </c>
      <c r="D7" s="265">
        <v>0</v>
      </c>
      <c r="E7" s="265">
        <f t="shared" si="0"/>
        <v>7169.219999999999</v>
      </c>
    </row>
    <row r="8" spans="1:5" ht="21">
      <c r="A8" s="199" t="s">
        <v>173</v>
      </c>
      <c r="B8" s="265">
        <v>3714.38</v>
      </c>
      <c r="C8" s="265">
        <v>6022.34</v>
      </c>
      <c r="D8" s="265">
        <v>3714.38</v>
      </c>
      <c r="E8" s="265">
        <f t="shared" si="0"/>
        <v>6022.340000000001</v>
      </c>
    </row>
    <row r="9" spans="1:5" ht="21">
      <c r="A9" s="199" t="s">
        <v>181</v>
      </c>
      <c r="B9" s="265">
        <v>104100.19</v>
      </c>
      <c r="C9" s="265">
        <v>0</v>
      </c>
      <c r="D9" s="265">
        <v>0</v>
      </c>
      <c r="E9" s="265">
        <f t="shared" si="0"/>
        <v>104100.19</v>
      </c>
    </row>
    <row r="10" spans="1:5" ht="21">
      <c r="A10" s="199" t="s">
        <v>182</v>
      </c>
      <c r="B10" s="265">
        <v>103.43</v>
      </c>
      <c r="C10" s="265">
        <v>0</v>
      </c>
      <c r="D10" s="265">
        <v>0</v>
      </c>
      <c r="E10" s="265">
        <f t="shared" si="0"/>
        <v>103.43</v>
      </c>
    </row>
    <row r="11" spans="1:5" ht="21">
      <c r="A11" s="199" t="s">
        <v>174</v>
      </c>
      <c r="B11" s="265">
        <v>0</v>
      </c>
      <c r="C11" s="265">
        <v>12611</v>
      </c>
      <c r="D11" s="265">
        <v>12611</v>
      </c>
      <c r="E11" s="265">
        <f t="shared" si="0"/>
        <v>0</v>
      </c>
    </row>
    <row r="12" spans="1:5" ht="21">
      <c r="A12" s="199" t="s">
        <v>44</v>
      </c>
      <c r="B12" s="265">
        <v>367753</v>
      </c>
      <c r="C12" s="265">
        <v>0</v>
      </c>
      <c r="D12" s="265">
        <v>0</v>
      </c>
      <c r="E12" s="265">
        <f t="shared" si="0"/>
        <v>367753</v>
      </c>
    </row>
    <row r="13" spans="1:5" ht="21">
      <c r="A13" s="199" t="s">
        <v>185</v>
      </c>
      <c r="B13" s="265">
        <v>22800</v>
      </c>
      <c r="C13" s="265">
        <v>1800</v>
      </c>
      <c r="D13" s="265">
        <v>0</v>
      </c>
      <c r="E13" s="265">
        <f t="shared" si="0"/>
        <v>24600</v>
      </c>
    </row>
    <row r="14" spans="1:5" ht="21">
      <c r="A14" s="199" t="s">
        <v>186</v>
      </c>
      <c r="B14" s="265">
        <v>500</v>
      </c>
      <c r="C14" s="265">
        <v>0</v>
      </c>
      <c r="D14" s="265">
        <v>0</v>
      </c>
      <c r="E14" s="265">
        <f t="shared" si="0"/>
        <v>500</v>
      </c>
    </row>
    <row r="15" spans="1:5" ht="21">
      <c r="A15" s="199" t="s">
        <v>187</v>
      </c>
      <c r="B15" s="265">
        <v>43534</v>
      </c>
      <c r="C15" s="265">
        <v>0</v>
      </c>
      <c r="D15" s="265">
        <v>0</v>
      </c>
      <c r="E15" s="265">
        <f t="shared" si="0"/>
        <v>43534</v>
      </c>
    </row>
    <row r="16" spans="1:5" ht="21">
      <c r="A16" s="199" t="s">
        <v>161</v>
      </c>
      <c r="B16" s="265">
        <v>46234.77</v>
      </c>
      <c r="C16" s="265">
        <v>0</v>
      </c>
      <c r="D16" s="265">
        <v>20000</v>
      </c>
      <c r="E16" s="265">
        <f t="shared" si="0"/>
        <v>26234.769999999997</v>
      </c>
    </row>
    <row r="17" spans="1:5" ht="21">
      <c r="A17" s="219" t="s">
        <v>188</v>
      </c>
      <c r="B17" s="266">
        <v>0</v>
      </c>
      <c r="C17" s="266">
        <v>12908</v>
      </c>
      <c r="D17" s="266">
        <v>12908</v>
      </c>
      <c r="E17" s="266">
        <f t="shared" si="0"/>
        <v>0</v>
      </c>
    </row>
    <row r="18" spans="1:5" ht="21">
      <c r="A18" s="200" t="s">
        <v>219</v>
      </c>
      <c r="B18" s="267">
        <v>0</v>
      </c>
      <c r="C18" s="267">
        <v>0</v>
      </c>
      <c r="D18" s="267">
        <v>0</v>
      </c>
      <c r="E18" s="267">
        <f t="shared" si="0"/>
        <v>0</v>
      </c>
    </row>
    <row r="19" spans="1:12" ht="21">
      <c r="A19" s="201" t="s">
        <v>175</v>
      </c>
      <c r="B19" s="268">
        <f>SUM(B6:B18)</f>
        <v>596924.7</v>
      </c>
      <c r="C19" s="268">
        <f>SUM(C6:C18)</f>
        <v>33750.979999999996</v>
      </c>
      <c r="D19" s="268">
        <f>SUM(D6:D18)</f>
        <v>49233.380000000005</v>
      </c>
      <c r="E19" s="268">
        <f>SUM(E6:E18)</f>
        <v>581442.3</v>
      </c>
      <c r="I19" s="14">
        <v>3987600</v>
      </c>
      <c r="K19" s="10">
        <v>5</v>
      </c>
      <c r="L19" s="10">
        <f>J19*K19/100</f>
        <v>0</v>
      </c>
    </row>
    <row r="20" ht="21">
      <c r="I20" s="14">
        <v>520144.18</v>
      </c>
    </row>
    <row r="21" ht="21">
      <c r="I21" s="14">
        <f>SUM(I19:I20)</f>
        <v>4507744.18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61">
      <selection activeCell="J68" sqref="J68"/>
    </sheetView>
  </sheetViews>
  <sheetFormatPr defaultColWidth="9.140625" defaultRowHeight="21.75"/>
  <cols>
    <col min="1" max="1" width="6.28125" style="357" customWidth="1"/>
    <col min="2" max="6" width="7.28125" style="447" customWidth="1"/>
    <col min="7" max="10" width="6.28125" style="448" customWidth="1"/>
    <col min="11" max="12" width="6.28125" style="357" customWidth="1"/>
    <col min="13" max="13" width="6.28125" style="447" customWidth="1"/>
    <col min="14" max="15" width="6.28125" style="357" customWidth="1"/>
    <col min="16" max="19" width="7.8515625" style="357" customWidth="1"/>
    <col min="20" max="20" width="9.140625" style="447" customWidth="1"/>
    <col min="21" max="16384" width="9.140625" style="357" customWidth="1"/>
  </cols>
  <sheetData>
    <row r="1" spans="1:20" ht="14.25">
      <c r="A1" s="356" t="s">
        <v>257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</row>
    <row r="2" spans="1:20" ht="14.25">
      <c r="A2" s="356" t="s">
        <v>258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0" ht="14.25">
      <c r="A3" s="358" t="s">
        <v>259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</row>
    <row r="4" spans="1:20" s="367" customFormat="1" ht="14.25">
      <c r="A4" s="359" t="s">
        <v>260</v>
      </c>
      <c r="B4" s="360" t="s">
        <v>261</v>
      </c>
      <c r="C4" s="361"/>
      <c r="D4" s="360" t="s">
        <v>262</v>
      </c>
      <c r="E4" s="361"/>
      <c r="F4" s="360" t="s">
        <v>263</v>
      </c>
      <c r="G4" s="362"/>
      <c r="H4" s="361"/>
      <c r="I4" s="360" t="s">
        <v>264</v>
      </c>
      <c r="J4" s="361"/>
      <c r="K4" s="360" t="s">
        <v>265</v>
      </c>
      <c r="L4" s="362"/>
      <c r="M4" s="361"/>
      <c r="N4" s="363" t="s">
        <v>266</v>
      </c>
      <c r="O4" s="360" t="s">
        <v>267</v>
      </c>
      <c r="P4" s="361"/>
      <c r="Q4" s="364" t="s">
        <v>268</v>
      </c>
      <c r="R4" s="365" t="s">
        <v>268</v>
      </c>
      <c r="S4" s="364" t="s">
        <v>269</v>
      </c>
      <c r="T4" s="366" t="s">
        <v>270</v>
      </c>
    </row>
    <row r="5" spans="1:20" s="370" customFormat="1" ht="14.25">
      <c r="A5" s="368" t="s">
        <v>271</v>
      </c>
      <c r="B5" s="364" t="s">
        <v>272</v>
      </c>
      <c r="C5" s="364" t="s">
        <v>273</v>
      </c>
      <c r="D5" s="364" t="s">
        <v>274</v>
      </c>
      <c r="E5" s="364" t="s">
        <v>275</v>
      </c>
      <c r="F5" s="364" t="s">
        <v>276</v>
      </c>
      <c r="G5" s="364" t="s">
        <v>277</v>
      </c>
      <c r="H5" s="364" t="s">
        <v>278</v>
      </c>
      <c r="I5" s="364" t="s">
        <v>279</v>
      </c>
      <c r="J5" s="364" t="s">
        <v>280</v>
      </c>
      <c r="K5" s="364" t="s">
        <v>281</v>
      </c>
      <c r="L5" s="364" t="s">
        <v>282</v>
      </c>
      <c r="M5" s="364" t="s">
        <v>283</v>
      </c>
      <c r="N5" s="364" t="s">
        <v>284</v>
      </c>
      <c r="O5" s="364" t="s">
        <v>285</v>
      </c>
      <c r="P5" s="364" t="s">
        <v>286</v>
      </c>
      <c r="Q5" s="364" t="s">
        <v>287</v>
      </c>
      <c r="R5" s="364" t="s">
        <v>288</v>
      </c>
      <c r="S5" s="364" t="s">
        <v>289</v>
      </c>
      <c r="T5" s="369"/>
    </row>
    <row r="6" spans="1:21" s="377" customFormat="1" ht="14.25">
      <c r="A6" s="371" t="s">
        <v>53</v>
      </c>
      <c r="B6" s="372"/>
      <c r="C6" s="373"/>
      <c r="D6" s="373"/>
      <c r="E6" s="373"/>
      <c r="F6" s="373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5"/>
      <c r="U6" s="376"/>
    </row>
    <row r="7" spans="1:21" s="377" customFormat="1" ht="14.25">
      <c r="A7" s="378" t="s">
        <v>290</v>
      </c>
      <c r="B7" s="379"/>
      <c r="C7" s="379"/>
      <c r="D7" s="379"/>
      <c r="E7" s="379"/>
      <c r="F7" s="379"/>
      <c r="G7" s="380"/>
      <c r="H7" s="380"/>
      <c r="I7" s="380"/>
      <c r="J7" s="380"/>
      <c r="K7" s="379"/>
      <c r="L7" s="380"/>
      <c r="M7" s="380"/>
      <c r="N7" s="380"/>
      <c r="O7" s="380"/>
      <c r="P7" s="380"/>
      <c r="Q7" s="380"/>
      <c r="R7" s="380"/>
      <c r="S7" s="379">
        <v>10811</v>
      </c>
      <c r="T7" s="379">
        <v>10811</v>
      </c>
      <c r="U7" s="376"/>
    </row>
    <row r="8" spans="1:23" s="377" customFormat="1" ht="14.25">
      <c r="A8" s="381" t="s">
        <v>291</v>
      </c>
      <c r="B8" s="382"/>
      <c r="C8" s="382"/>
      <c r="D8" s="382"/>
      <c r="E8" s="382"/>
      <c r="F8" s="382"/>
      <c r="G8" s="383"/>
      <c r="H8" s="383"/>
      <c r="I8" s="383"/>
      <c r="J8" s="383"/>
      <c r="K8" s="382"/>
      <c r="L8" s="383"/>
      <c r="M8" s="383"/>
      <c r="N8" s="383"/>
      <c r="O8" s="383"/>
      <c r="P8" s="383"/>
      <c r="Q8" s="383"/>
      <c r="R8" s="383"/>
      <c r="S8" s="382">
        <v>15000</v>
      </c>
      <c r="T8" s="382">
        <v>15000</v>
      </c>
      <c r="U8" s="376"/>
      <c r="V8" s="377" t="s">
        <v>49</v>
      </c>
      <c r="W8" s="377" t="s">
        <v>49</v>
      </c>
    </row>
    <row r="9" spans="1:21" s="377" customFormat="1" ht="14.25">
      <c r="A9" s="384" t="s">
        <v>292</v>
      </c>
      <c r="B9" s="385"/>
      <c r="C9" s="385"/>
      <c r="D9" s="385"/>
      <c r="E9" s="385"/>
      <c r="F9" s="385"/>
      <c r="G9" s="386"/>
      <c r="H9" s="386"/>
      <c r="I9" s="386"/>
      <c r="J9" s="386"/>
      <c r="K9" s="385"/>
      <c r="L9" s="386"/>
      <c r="M9" s="386"/>
      <c r="N9" s="386"/>
      <c r="O9" s="386"/>
      <c r="P9" s="386"/>
      <c r="Q9" s="386"/>
      <c r="R9" s="386"/>
      <c r="S9" s="385">
        <v>14702</v>
      </c>
      <c r="T9" s="385">
        <v>14702</v>
      </c>
      <c r="U9" s="376"/>
    </row>
    <row r="10" spans="1:22" s="377" customFormat="1" ht="14.25">
      <c r="A10" s="368" t="s">
        <v>14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>
        <v>40513</v>
      </c>
      <c r="T10" s="387">
        <v>40513</v>
      </c>
      <c r="U10" s="376"/>
      <c r="V10" s="377" t="s">
        <v>49</v>
      </c>
    </row>
    <row r="11" spans="1:23" s="377" customFormat="1" ht="15" thickBot="1">
      <c r="A11" s="388" t="s">
        <v>293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>
        <v>685924</v>
      </c>
      <c r="T11" s="389">
        <v>685924</v>
      </c>
      <c r="U11" s="376"/>
      <c r="V11" s="377" t="s">
        <v>49</v>
      </c>
      <c r="W11" s="377" t="s">
        <v>294</v>
      </c>
    </row>
    <row r="12" spans="1:24" s="377" customFormat="1" ht="15" thickTop="1">
      <c r="A12" s="390" t="s">
        <v>198</v>
      </c>
      <c r="U12" s="391"/>
      <c r="V12" s="377" t="s">
        <v>49</v>
      </c>
      <c r="X12" s="377" t="s">
        <v>49</v>
      </c>
    </row>
    <row r="13" spans="1:20" s="374" customFormat="1" ht="14.25">
      <c r="A13" s="378" t="s">
        <v>295</v>
      </c>
      <c r="B13" s="392">
        <v>42840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78"/>
      <c r="O13" s="393"/>
      <c r="P13" s="393"/>
      <c r="Q13" s="391"/>
      <c r="R13" s="391"/>
      <c r="S13" s="391"/>
      <c r="T13" s="392">
        <v>42840</v>
      </c>
    </row>
    <row r="14" spans="1:20" s="374" customFormat="1" ht="14.25">
      <c r="A14" s="394" t="s">
        <v>296</v>
      </c>
      <c r="B14" s="395">
        <v>103901</v>
      </c>
      <c r="C14" s="395">
        <v>48010</v>
      </c>
      <c r="D14" s="395"/>
      <c r="E14" s="395"/>
      <c r="F14" s="395"/>
      <c r="G14" s="395"/>
      <c r="H14" s="395"/>
      <c r="I14" s="395"/>
      <c r="J14" s="395"/>
      <c r="K14" s="395">
        <v>60900</v>
      </c>
      <c r="L14" s="395"/>
      <c r="M14" s="395"/>
      <c r="N14" s="394"/>
      <c r="O14" s="396"/>
      <c r="P14" s="396"/>
      <c r="Q14" s="397"/>
      <c r="R14" s="397"/>
      <c r="S14" s="397"/>
      <c r="T14" s="395">
        <v>212811</v>
      </c>
    </row>
    <row r="15" spans="1:25" s="374" customFormat="1" ht="14.25">
      <c r="A15" s="394" t="s">
        <v>297</v>
      </c>
      <c r="B15" s="395">
        <v>3940</v>
      </c>
      <c r="C15" s="395">
        <v>1500</v>
      </c>
      <c r="D15" s="395"/>
      <c r="E15" s="395"/>
      <c r="F15" s="395"/>
      <c r="G15" s="395"/>
      <c r="H15" s="395"/>
      <c r="I15" s="395"/>
      <c r="J15" s="395"/>
      <c r="K15" s="395">
        <v>2440</v>
      </c>
      <c r="L15" s="395"/>
      <c r="M15" s="395"/>
      <c r="N15" s="394"/>
      <c r="O15" s="396"/>
      <c r="P15" s="396"/>
      <c r="Q15" s="397"/>
      <c r="R15" s="397"/>
      <c r="S15" s="397"/>
      <c r="T15" s="395">
        <v>7880</v>
      </c>
      <c r="U15" s="374" t="s">
        <v>49</v>
      </c>
      <c r="W15" s="374" t="s">
        <v>49</v>
      </c>
      <c r="Y15" s="374" t="s">
        <v>49</v>
      </c>
    </row>
    <row r="16" spans="1:20" s="374" customFormat="1" ht="14.25">
      <c r="A16" s="394" t="s">
        <v>298</v>
      </c>
      <c r="B16" s="395">
        <v>3510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4"/>
      <c r="O16" s="396"/>
      <c r="P16" s="396"/>
      <c r="Q16" s="397"/>
      <c r="R16" s="397"/>
      <c r="S16" s="397"/>
      <c r="T16" s="395">
        <v>3510</v>
      </c>
    </row>
    <row r="17" spans="1:20" s="374" customFormat="1" ht="14.25">
      <c r="A17" s="394" t="s">
        <v>299</v>
      </c>
      <c r="B17" s="395">
        <v>12600</v>
      </c>
      <c r="C17" s="395">
        <v>3500</v>
      </c>
      <c r="D17" s="395"/>
      <c r="E17" s="395"/>
      <c r="F17" s="395"/>
      <c r="G17" s="395"/>
      <c r="H17" s="395"/>
      <c r="I17" s="395"/>
      <c r="J17" s="395"/>
      <c r="K17" s="395">
        <v>3500</v>
      </c>
      <c r="L17" s="395"/>
      <c r="M17" s="395"/>
      <c r="N17" s="394"/>
      <c r="O17" s="396"/>
      <c r="P17" s="396"/>
      <c r="Q17" s="397"/>
      <c r="R17" s="397"/>
      <c r="S17" s="397"/>
      <c r="T17" s="395">
        <v>19600</v>
      </c>
    </row>
    <row r="18" spans="1:20" s="374" customFormat="1" ht="14.25">
      <c r="A18" s="394" t="s">
        <v>300</v>
      </c>
      <c r="B18" s="395">
        <v>5600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4"/>
      <c r="O18" s="396"/>
      <c r="P18" s="396"/>
      <c r="Q18" s="397"/>
      <c r="R18" s="397"/>
      <c r="S18" s="397"/>
      <c r="T18" s="395">
        <v>5600</v>
      </c>
    </row>
    <row r="19" spans="1:24" s="403" customFormat="1" ht="14.25">
      <c r="A19" s="398">
        <v>108</v>
      </c>
      <c r="B19" s="399">
        <v>3510</v>
      </c>
      <c r="C19" s="396"/>
      <c r="D19" s="396"/>
      <c r="E19" s="396"/>
      <c r="F19" s="396"/>
      <c r="G19" s="400"/>
      <c r="H19" s="400"/>
      <c r="I19" s="396"/>
      <c r="J19" s="396"/>
      <c r="K19" s="401"/>
      <c r="L19" s="402"/>
      <c r="M19" s="400"/>
      <c r="N19" s="402"/>
      <c r="O19" s="400"/>
      <c r="P19" s="400"/>
      <c r="Q19" s="402"/>
      <c r="R19" s="402"/>
      <c r="S19" s="402"/>
      <c r="T19" s="399">
        <v>3510</v>
      </c>
      <c r="U19" s="403" t="s">
        <v>49</v>
      </c>
      <c r="W19" s="403" t="s">
        <v>49</v>
      </c>
      <c r="X19" s="403" t="s">
        <v>49</v>
      </c>
    </row>
    <row r="20" spans="1:20" s="403" customFormat="1" ht="14.25">
      <c r="A20" s="398">
        <v>110</v>
      </c>
      <c r="B20" s="449">
        <v>200400</v>
      </c>
      <c r="C20" s="396"/>
      <c r="D20" s="396"/>
      <c r="E20" s="396"/>
      <c r="F20" s="396"/>
      <c r="G20" s="400"/>
      <c r="H20" s="400"/>
      <c r="I20" s="396"/>
      <c r="J20" s="396"/>
      <c r="K20" s="401"/>
      <c r="L20" s="402"/>
      <c r="M20" s="400"/>
      <c r="N20" s="402"/>
      <c r="O20" s="400"/>
      <c r="P20" s="400"/>
      <c r="Q20" s="402"/>
      <c r="R20" s="402"/>
      <c r="S20" s="402"/>
      <c r="T20" s="399">
        <v>200400</v>
      </c>
    </row>
    <row r="21" spans="1:20" s="409" customFormat="1" ht="14.25">
      <c r="A21" s="404" t="s">
        <v>14</v>
      </c>
      <c r="B21" s="450">
        <v>376301</v>
      </c>
      <c r="C21" s="405">
        <v>53010</v>
      </c>
      <c r="D21" s="405"/>
      <c r="E21" s="405"/>
      <c r="F21" s="405"/>
      <c r="G21" s="406"/>
      <c r="H21" s="406"/>
      <c r="I21" s="407"/>
      <c r="J21" s="406"/>
      <c r="K21" s="406">
        <v>66840</v>
      </c>
      <c r="L21" s="408"/>
      <c r="M21" s="406"/>
      <c r="N21" s="408"/>
      <c r="O21" s="406"/>
      <c r="P21" s="406"/>
      <c r="Q21" s="407"/>
      <c r="R21" s="408"/>
      <c r="S21" s="408"/>
      <c r="T21" s="405">
        <v>496151</v>
      </c>
    </row>
    <row r="22" spans="1:20" s="415" customFormat="1" ht="15" thickBot="1">
      <c r="A22" s="410" t="s">
        <v>293</v>
      </c>
      <c r="B22" s="451">
        <v>4361712.31</v>
      </c>
      <c r="C22" s="412">
        <v>767765.19</v>
      </c>
      <c r="D22" s="412"/>
      <c r="E22" s="412"/>
      <c r="F22" s="412"/>
      <c r="G22" s="413"/>
      <c r="H22" s="413"/>
      <c r="I22" s="413"/>
      <c r="J22" s="413"/>
      <c r="K22" s="411">
        <v>773840.96</v>
      </c>
      <c r="L22" s="414"/>
      <c r="M22" s="413"/>
      <c r="N22" s="414"/>
      <c r="O22" s="413"/>
      <c r="P22" s="413"/>
      <c r="Q22" s="413"/>
      <c r="R22" s="414"/>
      <c r="S22" s="414"/>
      <c r="T22" s="411">
        <v>5903318.46</v>
      </c>
    </row>
    <row r="23" spans="1:20" s="422" customFormat="1" ht="15" thickTop="1">
      <c r="A23" s="416">
        <v>130</v>
      </c>
      <c r="B23" s="417"/>
      <c r="C23" s="418"/>
      <c r="D23" s="418"/>
      <c r="E23" s="418"/>
      <c r="F23" s="418"/>
      <c r="G23" s="419"/>
      <c r="H23" s="419"/>
      <c r="I23" s="419"/>
      <c r="J23" s="419"/>
      <c r="K23" s="417"/>
      <c r="L23" s="420"/>
      <c r="M23" s="419"/>
      <c r="N23" s="420"/>
      <c r="O23" s="419"/>
      <c r="P23" s="419"/>
      <c r="Q23" s="419"/>
      <c r="R23" s="420"/>
      <c r="S23" s="420"/>
      <c r="T23" s="421"/>
    </row>
    <row r="24" spans="1:20" s="422" customFormat="1" ht="14.25">
      <c r="A24" s="423">
        <v>131</v>
      </c>
      <c r="B24" s="424">
        <v>80140</v>
      </c>
      <c r="C24" s="425">
        <v>15920</v>
      </c>
      <c r="D24" s="425"/>
      <c r="E24" s="425"/>
      <c r="F24" s="425"/>
      <c r="G24" s="426">
        <v>900</v>
      </c>
      <c r="H24" s="426"/>
      <c r="I24" s="426">
        <v>28410</v>
      </c>
      <c r="J24" s="426"/>
      <c r="K24" s="424">
        <v>18440</v>
      </c>
      <c r="L24" s="427"/>
      <c r="M24" s="426"/>
      <c r="N24" s="427"/>
      <c r="O24" s="426"/>
      <c r="P24" s="426"/>
      <c r="Q24" s="426"/>
      <c r="R24" s="427"/>
      <c r="S24" s="427"/>
      <c r="T24" s="424">
        <v>143810</v>
      </c>
    </row>
    <row r="25" spans="1:20" s="422" customFormat="1" ht="14.25">
      <c r="A25" s="423">
        <v>132</v>
      </c>
      <c r="B25" s="424">
        <v>43950</v>
      </c>
      <c r="C25" s="425">
        <v>3290</v>
      </c>
      <c r="D25" s="425"/>
      <c r="E25" s="425"/>
      <c r="F25" s="425"/>
      <c r="G25" s="426"/>
      <c r="H25" s="426"/>
      <c r="I25" s="426">
        <v>16590</v>
      </c>
      <c r="J25" s="426"/>
      <c r="K25" s="424">
        <v>8560</v>
      </c>
      <c r="L25" s="427"/>
      <c r="M25" s="426"/>
      <c r="N25" s="427"/>
      <c r="O25" s="426"/>
      <c r="P25" s="426" t="s">
        <v>49</v>
      </c>
      <c r="Q25" s="426"/>
      <c r="R25" s="427"/>
      <c r="S25" s="427"/>
      <c r="T25" s="424">
        <v>72390</v>
      </c>
    </row>
    <row r="26" spans="1:20" s="422" customFormat="1" ht="14.25">
      <c r="A26" s="404" t="s">
        <v>14</v>
      </c>
      <c r="B26" s="405">
        <v>124090</v>
      </c>
      <c r="C26" s="405">
        <v>19210</v>
      </c>
      <c r="D26" s="405"/>
      <c r="E26" s="405"/>
      <c r="F26" s="405"/>
      <c r="G26" s="406">
        <v>900</v>
      </c>
      <c r="H26" s="407"/>
      <c r="I26" s="406">
        <v>45000</v>
      </c>
      <c r="J26" s="407"/>
      <c r="K26" s="405">
        <v>27000</v>
      </c>
      <c r="L26" s="408"/>
      <c r="M26" s="407"/>
      <c r="N26" s="408"/>
      <c r="O26" s="407"/>
      <c r="P26" s="407"/>
      <c r="Q26" s="407"/>
      <c r="R26" s="408"/>
      <c r="S26" s="408"/>
      <c r="T26" s="405">
        <v>216200</v>
      </c>
    </row>
    <row r="27" spans="1:20" s="422" customFormat="1" ht="15" thickBot="1">
      <c r="A27" s="410" t="s">
        <v>293</v>
      </c>
      <c r="B27" s="411">
        <v>1419038.38</v>
      </c>
      <c r="C27" s="412">
        <v>211310</v>
      </c>
      <c r="D27" s="412"/>
      <c r="E27" s="412"/>
      <c r="F27" s="412"/>
      <c r="G27" s="413">
        <v>9900</v>
      </c>
      <c r="H27" s="413"/>
      <c r="I27" s="413">
        <v>468000</v>
      </c>
      <c r="J27" s="413"/>
      <c r="K27" s="411">
        <v>279000</v>
      </c>
      <c r="L27" s="414"/>
      <c r="M27" s="413"/>
      <c r="N27" s="414"/>
      <c r="O27" s="413"/>
      <c r="P27" s="413"/>
      <c r="Q27" s="413"/>
      <c r="R27" s="414"/>
      <c r="S27" s="414"/>
      <c r="T27" s="411">
        <v>2387248.38</v>
      </c>
    </row>
    <row r="28" spans="1:20" s="422" customFormat="1" ht="15" thickTop="1">
      <c r="A28" s="371" t="s">
        <v>54</v>
      </c>
      <c r="B28" s="372"/>
      <c r="C28" s="373"/>
      <c r="D28" s="373"/>
      <c r="E28" s="373"/>
      <c r="F28" s="373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5"/>
    </row>
    <row r="29" spans="1:20" s="422" customFormat="1" ht="14.25">
      <c r="A29" s="378" t="s">
        <v>301</v>
      </c>
      <c r="B29" s="379">
        <v>10700</v>
      </c>
      <c r="C29" s="428"/>
      <c r="D29" s="428"/>
      <c r="E29" s="428"/>
      <c r="F29" s="428"/>
      <c r="G29" s="391"/>
      <c r="H29" s="391"/>
      <c r="I29" s="391"/>
      <c r="J29" s="391"/>
      <c r="K29" s="379">
        <v>8400</v>
      </c>
      <c r="L29" s="391"/>
      <c r="M29" s="391"/>
      <c r="N29" s="391"/>
      <c r="O29" s="391"/>
      <c r="P29" s="391"/>
      <c r="Q29" s="391"/>
      <c r="R29" s="391"/>
      <c r="S29" s="391"/>
      <c r="T29" s="429">
        <v>19100</v>
      </c>
    </row>
    <row r="30" spans="1:20" s="422" customFormat="1" ht="14.25">
      <c r="A30" s="381" t="s">
        <v>302</v>
      </c>
      <c r="B30" s="430"/>
      <c r="C30" s="373"/>
      <c r="D30" s="373"/>
      <c r="E30" s="373"/>
      <c r="F30" s="373"/>
      <c r="G30" s="374"/>
      <c r="H30" s="374"/>
      <c r="I30" s="430">
        <v>5880</v>
      </c>
      <c r="J30" s="374"/>
      <c r="K30" s="430"/>
      <c r="L30" s="374"/>
      <c r="M30" s="374"/>
      <c r="N30" s="374"/>
      <c r="O30" s="374"/>
      <c r="P30" s="374"/>
      <c r="Q30" s="374"/>
      <c r="R30" s="374"/>
      <c r="S30" s="374"/>
      <c r="T30" s="431">
        <v>5880</v>
      </c>
    </row>
    <row r="31" spans="1:20" s="422" customFormat="1" ht="14.25">
      <c r="A31" s="368" t="s">
        <v>14</v>
      </c>
      <c r="B31" s="387">
        <v>10700</v>
      </c>
      <c r="C31" s="406" t="s">
        <v>303</v>
      </c>
      <c r="D31" s="406"/>
      <c r="E31" s="406"/>
      <c r="F31" s="406"/>
      <c r="G31" s="406"/>
      <c r="H31" s="406"/>
      <c r="I31" s="406">
        <v>5880</v>
      </c>
      <c r="J31" s="387"/>
      <c r="K31" s="387">
        <v>8400</v>
      </c>
      <c r="L31" s="387"/>
      <c r="M31" s="387"/>
      <c r="N31" s="387"/>
      <c r="O31" s="387"/>
      <c r="P31" s="387"/>
      <c r="Q31" s="387"/>
      <c r="R31" s="387"/>
      <c r="S31" s="387"/>
      <c r="T31" s="387">
        <v>24980</v>
      </c>
    </row>
    <row r="32" spans="1:20" s="422" customFormat="1" ht="15" thickBot="1">
      <c r="A32" s="388" t="s">
        <v>293</v>
      </c>
      <c r="B32" s="389">
        <v>145206</v>
      </c>
      <c r="C32" s="389">
        <v>3404</v>
      </c>
      <c r="D32" s="389"/>
      <c r="E32" s="389"/>
      <c r="F32" s="389"/>
      <c r="G32" s="389"/>
      <c r="H32" s="389"/>
      <c r="I32" s="389">
        <v>7980</v>
      </c>
      <c r="J32" s="389"/>
      <c r="K32" s="389">
        <v>87672</v>
      </c>
      <c r="L32" s="389"/>
      <c r="M32" s="389"/>
      <c r="N32" s="389"/>
      <c r="O32" s="389"/>
      <c r="P32" s="389"/>
      <c r="Q32" s="389"/>
      <c r="R32" s="389"/>
      <c r="S32" s="389"/>
      <c r="T32" s="389">
        <v>244262</v>
      </c>
    </row>
    <row r="33" spans="1:20" s="422" customFormat="1" ht="15" thickTop="1">
      <c r="A33" s="432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</row>
    <row r="34" spans="1:20" s="422" customFormat="1" ht="14.25">
      <c r="A34" s="432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</row>
    <row r="35" spans="1:20" s="422" customFormat="1" ht="14.25">
      <c r="A35" s="432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</row>
    <row r="36" spans="1:20" s="422" customFormat="1" ht="14.25">
      <c r="A36" s="432"/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</row>
    <row r="37" spans="1:20" s="422" customFormat="1" ht="14.25">
      <c r="A37" s="358" t="s">
        <v>304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</row>
    <row r="38" spans="1:20" s="422" customFormat="1" ht="14.25">
      <c r="A38" s="359" t="s">
        <v>260</v>
      </c>
      <c r="B38" s="360" t="s">
        <v>261</v>
      </c>
      <c r="C38" s="361"/>
      <c r="D38" s="360" t="s">
        <v>262</v>
      </c>
      <c r="E38" s="361"/>
      <c r="F38" s="360" t="s">
        <v>263</v>
      </c>
      <c r="G38" s="362"/>
      <c r="H38" s="361"/>
      <c r="I38" s="360" t="s">
        <v>264</v>
      </c>
      <c r="J38" s="361"/>
      <c r="K38" s="360" t="s">
        <v>265</v>
      </c>
      <c r="L38" s="362"/>
      <c r="M38" s="361"/>
      <c r="N38" s="363" t="s">
        <v>266</v>
      </c>
      <c r="O38" s="360" t="s">
        <v>267</v>
      </c>
      <c r="P38" s="361"/>
      <c r="Q38" s="364" t="s">
        <v>268</v>
      </c>
      <c r="R38" s="364" t="s">
        <v>266</v>
      </c>
      <c r="S38" s="364" t="s">
        <v>269</v>
      </c>
      <c r="T38" s="366" t="s">
        <v>270</v>
      </c>
    </row>
    <row r="39" spans="1:20" s="422" customFormat="1" ht="15" thickBot="1">
      <c r="A39" s="368" t="s">
        <v>271</v>
      </c>
      <c r="B39" s="364" t="s">
        <v>272</v>
      </c>
      <c r="C39" s="364" t="s">
        <v>273</v>
      </c>
      <c r="D39" s="364" t="s">
        <v>274</v>
      </c>
      <c r="E39" s="364" t="s">
        <v>275</v>
      </c>
      <c r="F39" s="364" t="s">
        <v>276</v>
      </c>
      <c r="G39" s="364" t="s">
        <v>277</v>
      </c>
      <c r="H39" s="364" t="s">
        <v>278</v>
      </c>
      <c r="I39" s="364" t="s">
        <v>279</v>
      </c>
      <c r="J39" s="364" t="s">
        <v>280</v>
      </c>
      <c r="K39" s="364" t="s">
        <v>281</v>
      </c>
      <c r="L39" s="364" t="s">
        <v>282</v>
      </c>
      <c r="M39" s="364" t="s">
        <v>283</v>
      </c>
      <c r="N39" s="364" t="s">
        <v>305</v>
      </c>
      <c r="O39" s="364" t="s">
        <v>285</v>
      </c>
      <c r="P39" s="364" t="s">
        <v>286</v>
      </c>
      <c r="Q39" s="364" t="s">
        <v>287</v>
      </c>
      <c r="R39" s="364" t="s">
        <v>284</v>
      </c>
      <c r="S39" s="364" t="s">
        <v>289</v>
      </c>
      <c r="T39" s="369"/>
    </row>
    <row r="40" spans="1:20" s="422" customFormat="1" ht="15" thickTop="1">
      <c r="A40" s="434">
        <v>532000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6"/>
      <c r="M40" s="435"/>
      <c r="N40" s="435"/>
      <c r="O40" s="435"/>
      <c r="P40" s="435"/>
      <c r="Q40" s="435"/>
      <c r="R40" s="435"/>
      <c r="S40" s="435"/>
      <c r="T40" s="435"/>
    </row>
    <row r="41" spans="1:20" s="422" customFormat="1" ht="14.25">
      <c r="A41" s="423">
        <v>320100</v>
      </c>
      <c r="B41" s="426">
        <v>10309</v>
      </c>
      <c r="C41" s="426">
        <v>3000</v>
      </c>
      <c r="D41" s="426"/>
      <c r="E41" s="426"/>
      <c r="F41" s="426"/>
      <c r="G41" s="426">
        <v>2480</v>
      </c>
      <c r="H41" s="426"/>
      <c r="I41" s="426">
        <v>8500</v>
      </c>
      <c r="J41" s="426"/>
      <c r="K41" s="426"/>
      <c r="L41" s="379"/>
      <c r="M41" s="426"/>
      <c r="N41" s="426"/>
      <c r="O41" s="426"/>
      <c r="P41" s="426"/>
      <c r="Q41" s="426"/>
      <c r="R41" s="426"/>
      <c r="S41" s="426"/>
      <c r="T41" s="426">
        <v>24289</v>
      </c>
    </row>
    <row r="42" spans="1:20" s="422" customFormat="1" ht="14.25">
      <c r="A42" s="437">
        <v>320400</v>
      </c>
      <c r="B42" s="419">
        <v>5500</v>
      </c>
      <c r="C42" s="419"/>
      <c r="D42" s="419"/>
      <c r="E42" s="419"/>
      <c r="F42" s="419"/>
      <c r="G42" s="419"/>
      <c r="H42" s="419"/>
      <c r="I42" s="419"/>
      <c r="J42" s="419"/>
      <c r="K42" s="419"/>
      <c r="L42" s="430"/>
      <c r="M42" s="419"/>
      <c r="N42" s="419" t="s">
        <v>49</v>
      </c>
      <c r="O42" s="419"/>
      <c r="P42" s="419"/>
      <c r="Q42" s="419"/>
      <c r="R42" s="419"/>
      <c r="S42" s="419"/>
      <c r="T42" s="419">
        <v>5500</v>
      </c>
    </row>
    <row r="43" spans="1:20" ht="14.25">
      <c r="A43" s="394" t="s">
        <v>306</v>
      </c>
      <c r="B43" s="396">
        <v>227850</v>
      </c>
      <c r="C43" s="396"/>
      <c r="D43" s="396"/>
      <c r="E43" s="396"/>
      <c r="F43" s="396"/>
      <c r="G43" s="396"/>
      <c r="H43" s="396"/>
      <c r="I43" s="396"/>
      <c r="J43" s="396"/>
      <c r="K43" s="396"/>
      <c r="L43" s="382"/>
      <c r="M43" s="396"/>
      <c r="N43" s="396"/>
      <c r="O43" s="396"/>
      <c r="P43" s="396"/>
      <c r="Q43" s="396"/>
      <c r="R43" s="396"/>
      <c r="S43" s="396"/>
      <c r="T43" s="396">
        <v>227850</v>
      </c>
    </row>
    <row r="44" spans="1:20" ht="14.25">
      <c r="A44" s="384" t="s">
        <v>307</v>
      </c>
      <c r="B44" s="438"/>
      <c r="C44" s="438"/>
      <c r="D44" s="438"/>
      <c r="E44" s="438"/>
      <c r="F44" s="438"/>
      <c r="G44" s="438">
        <v>41270</v>
      </c>
      <c r="H44" s="438"/>
      <c r="I44" s="438">
        <v>34050</v>
      </c>
      <c r="J44" s="438">
        <v>2399</v>
      </c>
      <c r="K44" s="438"/>
      <c r="L44" s="385"/>
      <c r="M44" s="438">
        <v>3600</v>
      </c>
      <c r="N44" s="438">
        <v>7450</v>
      </c>
      <c r="O44" s="438"/>
      <c r="P44" s="438"/>
      <c r="Q44" s="438"/>
      <c r="R44" s="438"/>
      <c r="S44" s="438"/>
      <c r="T44" s="438">
        <v>88769</v>
      </c>
    </row>
    <row r="45" spans="1:20" ht="14.25">
      <c r="A45" s="408" t="s">
        <v>14</v>
      </c>
      <c r="B45" s="406">
        <v>243659</v>
      </c>
      <c r="C45" s="406">
        <v>3000</v>
      </c>
      <c r="D45" s="406" t="s">
        <v>303</v>
      </c>
      <c r="E45" s="406"/>
      <c r="F45" s="406"/>
      <c r="G45" s="439">
        <v>43750</v>
      </c>
      <c r="H45" s="406"/>
      <c r="I45" s="406">
        <v>42550</v>
      </c>
      <c r="J45" s="406">
        <v>2399</v>
      </c>
      <c r="K45" s="406" t="s">
        <v>303</v>
      </c>
      <c r="L45" s="387"/>
      <c r="M45" s="406">
        <v>3600</v>
      </c>
      <c r="N45" s="406">
        <v>7450</v>
      </c>
      <c r="O45" s="406" t="s">
        <v>303</v>
      </c>
      <c r="P45" s="406" t="s">
        <v>303</v>
      </c>
      <c r="Q45" s="406"/>
      <c r="R45" s="406" t="s">
        <v>303</v>
      </c>
      <c r="S45" s="406"/>
      <c r="T45" s="406">
        <v>346408</v>
      </c>
    </row>
    <row r="46" spans="1:20" ht="15" thickBot="1">
      <c r="A46" s="414" t="s">
        <v>293</v>
      </c>
      <c r="B46" s="440">
        <v>1062610.11</v>
      </c>
      <c r="C46" s="440">
        <v>71530</v>
      </c>
      <c r="D46" s="440">
        <v>39942</v>
      </c>
      <c r="E46" s="440"/>
      <c r="F46" s="440"/>
      <c r="G46" s="440">
        <v>599875</v>
      </c>
      <c r="H46" s="440"/>
      <c r="I46" s="440">
        <v>474615</v>
      </c>
      <c r="J46" s="440">
        <v>147628.07</v>
      </c>
      <c r="K46" s="440">
        <v>929970</v>
      </c>
      <c r="L46" s="389"/>
      <c r="M46" s="440">
        <v>18300</v>
      </c>
      <c r="N46" s="440">
        <v>13200</v>
      </c>
      <c r="O46" s="440">
        <v>185558</v>
      </c>
      <c r="P46" s="440">
        <v>122580</v>
      </c>
      <c r="Q46" s="440"/>
      <c r="R46" s="406">
        <v>13500</v>
      </c>
      <c r="S46" s="440"/>
      <c r="T46" s="440">
        <v>3679308.18</v>
      </c>
    </row>
    <row r="47" spans="1:20" ht="15" thickTop="1">
      <c r="A47" s="434">
        <v>533000</v>
      </c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6"/>
      <c r="M47" s="435"/>
      <c r="N47" s="435"/>
      <c r="O47" s="435"/>
      <c r="P47" s="435"/>
      <c r="Q47" s="435"/>
      <c r="R47" s="435"/>
      <c r="S47" s="435"/>
      <c r="T47" s="435"/>
    </row>
    <row r="48" spans="1:20" ht="14.25">
      <c r="A48" s="423">
        <v>330100</v>
      </c>
      <c r="B48" s="426">
        <v>25383</v>
      </c>
      <c r="C48" s="426"/>
      <c r="D48" s="426"/>
      <c r="E48" s="426"/>
      <c r="F48" s="426"/>
      <c r="G48" s="426"/>
      <c r="H48" s="426"/>
      <c r="I48" s="426"/>
      <c r="J48" s="426"/>
      <c r="K48" s="426"/>
      <c r="L48" s="379"/>
      <c r="M48" s="426"/>
      <c r="N48" s="426"/>
      <c r="O48" s="426"/>
      <c r="P48" s="426"/>
      <c r="Q48" s="426"/>
      <c r="R48" s="426"/>
      <c r="S48" s="426"/>
      <c r="T48" s="426">
        <v>25383</v>
      </c>
    </row>
    <row r="49" spans="1:20" ht="14.25">
      <c r="A49" s="437">
        <v>330400</v>
      </c>
      <c r="B49" s="419">
        <v>27200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30"/>
      <c r="M49" s="419"/>
      <c r="N49" s="419"/>
      <c r="O49" s="419"/>
      <c r="P49" s="419"/>
      <c r="Q49" s="419"/>
      <c r="R49" s="419"/>
      <c r="S49" s="419"/>
      <c r="T49" s="419">
        <v>27200</v>
      </c>
    </row>
    <row r="50" spans="1:20" ht="14.25">
      <c r="A50" s="423">
        <v>330300</v>
      </c>
      <c r="B50" s="426">
        <v>2378</v>
      </c>
      <c r="C50" s="426"/>
      <c r="D50" s="426"/>
      <c r="E50" s="426"/>
      <c r="F50" s="426"/>
      <c r="G50" s="426"/>
      <c r="H50" s="426"/>
      <c r="I50" s="426"/>
      <c r="J50" s="426"/>
      <c r="K50" s="426"/>
      <c r="L50" s="379"/>
      <c r="M50" s="426"/>
      <c r="N50" s="426"/>
      <c r="O50" s="426"/>
      <c r="P50" s="426"/>
      <c r="Q50" s="426"/>
      <c r="R50" s="426"/>
      <c r="S50" s="426"/>
      <c r="T50" s="426">
        <v>2378</v>
      </c>
    </row>
    <row r="51" spans="1:20" ht="14.25">
      <c r="A51" s="423">
        <v>330800</v>
      </c>
      <c r="B51" s="426">
        <v>12275</v>
      </c>
      <c r="C51" s="426"/>
      <c r="D51" s="426"/>
      <c r="E51" s="426"/>
      <c r="F51" s="426"/>
      <c r="G51" s="426"/>
      <c r="H51" s="426"/>
      <c r="I51" s="426">
        <v>15060</v>
      </c>
      <c r="J51" s="426"/>
      <c r="K51" s="426">
        <v>1809</v>
      </c>
      <c r="L51" s="379"/>
      <c r="M51" s="426"/>
      <c r="N51" s="426"/>
      <c r="O51" s="426"/>
      <c r="P51" s="426"/>
      <c r="Q51" s="426"/>
      <c r="R51" s="426"/>
      <c r="S51" s="426"/>
      <c r="T51" s="426">
        <v>29144</v>
      </c>
    </row>
    <row r="52" spans="1:20" ht="14.25">
      <c r="A52" s="408" t="s">
        <v>14</v>
      </c>
      <c r="B52" s="406">
        <v>67236</v>
      </c>
      <c r="C52" s="406" t="s">
        <v>303</v>
      </c>
      <c r="D52" s="406"/>
      <c r="E52" s="406"/>
      <c r="F52" s="406"/>
      <c r="G52" s="439" t="s">
        <v>303</v>
      </c>
      <c r="H52" s="406"/>
      <c r="I52" s="406">
        <v>15060</v>
      </c>
      <c r="J52" s="406"/>
      <c r="K52" s="406">
        <v>1809</v>
      </c>
      <c r="L52" s="387"/>
      <c r="M52" s="406"/>
      <c r="N52" s="406"/>
      <c r="O52" s="406"/>
      <c r="P52" s="406"/>
      <c r="Q52" s="406"/>
      <c r="R52" s="406"/>
      <c r="S52" s="406"/>
      <c r="T52" s="406">
        <v>84105</v>
      </c>
    </row>
    <row r="53" spans="1:20" ht="15" thickBot="1">
      <c r="A53" s="414" t="s">
        <v>293</v>
      </c>
      <c r="B53" s="440">
        <v>357623.8</v>
      </c>
      <c r="C53" s="440">
        <v>78664.8</v>
      </c>
      <c r="D53" s="440"/>
      <c r="E53" s="440"/>
      <c r="F53" s="440"/>
      <c r="G53" s="440">
        <v>738860</v>
      </c>
      <c r="H53" s="440"/>
      <c r="I53" s="440">
        <v>198013</v>
      </c>
      <c r="J53" s="440"/>
      <c r="K53" s="440">
        <v>1383375.6</v>
      </c>
      <c r="L53" s="389"/>
      <c r="M53" s="440"/>
      <c r="N53" s="440"/>
      <c r="O53" s="440"/>
      <c r="P53" s="440"/>
      <c r="Q53" s="440"/>
      <c r="R53" s="440"/>
      <c r="S53" s="440"/>
      <c r="T53" s="440">
        <v>2756537.2</v>
      </c>
    </row>
    <row r="54" spans="1:23" ht="15" thickTop="1">
      <c r="A54" s="434">
        <v>534000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6"/>
      <c r="M54" s="435"/>
      <c r="N54" s="435"/>
      <c r="O54" s="435"/>
      <c r="P54" s="435"/>
      <c r="Q54" s="435"/>
      <c r="R54" s="435"/>
      <c r="S54" s="435"/>
      <c r="T54" s="435"/>
      <c r="W54" s="357" t="s">
        <v>49</v>
      </c>
    </row>
    <row r="55" spans="1:20" ht="14.25">
      <c r="A55" s="423">
        <v>340100</v>
      </c>
      <c r="B55" s="426">
        <v>23624.1</v>
      </c>
      <c r="C55" s="426"/>
      <c r="D55" s="426"/>
      <c r="E55" s="426"/>
      <c r="F55" s="426"/>
      <c r="G55" s="426"/>
      <c r="H55" s="426"/>
      <c r="I55" s="426"/>
      <c r="J55" s="426"/>
      <c r="K55" s="426"/>
      <c r="L55" s="379"/>
      <c r="M55" s="426"/>
      <c r="N55" s="426"/>
      <c r="O55" s="426"/>
      <c r="P55" s="426"/>
      <c r="Q55" s="426"/>
      <c r="R55" s="426"/>
      <c r="S55" s="426"/>
      <c r="T55" s="426">
        <v>23624.1</v>
      </c>
    </row>
    <row r="56" spans="1:20" ht="14.25">
      <c r="A56" s="423">
        <v>340300</v>
      </c>
      <c r="B56" s="426">
        <v>1998.23</v>
      </c>
      <c r="C56" s="426"/>
      <c r="D56" s="426"/>
      <c r="E56" s="426"/>
      <c r="F56" s="426"/>
      <c r="G56" s="426"/>
      <c r="H56" s="426"/>
      <c r="I56" s="426"/>
      <c r="J56" s="426"/>
      <c r="K56" s="426"/>
      <c r="L56" s="379"/>
      <c r="M56" s="426"/>
      <c r="N56" s="426"/>
      <c r="O56" s="426"/>
      <c r="P56" s="426"/>
      <c r="Q56" s="426"/>
      <c r="R56" s="426"/>
      <c r="S56" s="426"/>
      <c r="T56" s="426">
        <v>1998.23</v>
      </c>
    </row>
    <row r="57" spans="1:20" ht="14.25">
      <c r="A57" s="423">
        <v>340400</v>
      </c>
      <c r="B57" s="426">
        <v>1226</v>
      </c>
      <c r="C57" s="426"/>
      <c r="D57" s="426"/>
      <c r="E57" s="426"/>
      <c r="F57" s="426"/>
      <c r="G57" s="426"/>
      <c r="H57" s="426"/>
      <c r="I57" s="426"/>
      <c r="J57" s="426"/>
      <c r="K57" s="426"/>
      <c r="L57" s="379"/>
      <c r="M57" s="426"/>
      <c r="N57" s="426"/>
      <c r="O57" s="426"/>
      <c r="P57" s="426"/>
      <c r="Q57" s="426"/>
      <c r="R57" s="426"/>
      <c r="S57" s="426"/>
      <c r="T57" s="426">
        <v>1226</v>
      </c>
    </row>
    <row r="58" spans="1:22" ht="14.25">
      <c r="A58" s="437">
        <v>340500</v>
      </c>
      <c r="B58" s="419">
        <v>3959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30"/>
      <c r="M58" s="419"/>
      <c r="N58" s="419"/>
      <c r="O58" s="419"/>
      <c r="P58" s="419"/>
      <c r="Q58" s="419"/>
      <c r="R58" s="419"/>
      <c r="S58" s="419"/>
      <c r="T58" s="419">
        <v>3959</v>
      </c>
      <c r="V58" s="357" t="s">
        <v>49</v>
      </c>
    </row>
    <row r="59" spans="1:22" ht="14.25">
      <c r="A59" s="408" t="s">
        <v>14</v>
      </c>
      <c r="B59" s="406">
        <v>30807.33</v>
      </c>
      <c r="C59" s="406"/>
      <c r="D59" s="406"/>
      <c r="E59" s="406"/>
      <c r="F59" s="406"/>
      <c r="G59" s="441"/>
      <c r="H59" s="406"/>
      <c r="I59" s="406"/>
      <c r="J59" s="406"/>
      <c r="K59" s="406"/>
      <c r="L59" s="387"/>
      <c r="M59" s="406"/>
      <c r="N59" s="406"/>
      <c r="O59" s="406"/>
      <c r="P59" s="406"/>
      <c r="Q59" s="406"/>
      <c r="R59" s="406"/>
      <c r="S59" s="406"/>
      <c r="T59" s="406">
        <v>30807.33</v>
      </c>
      <c r="V59" s="357" t="s">
        <v>49</v>
      </c>
    </row>
    <row r="60" spans="1:20" ht="15" thickBot="1">
      <c r="A60" s="414" t="s">
        <v>293</v>
      </c>
      <c r="B60" s="440">
        <v>277757.59</v>
      </c>
      <c r="C60" s="440"/>
      <c r="D60" s="440"/>
      <c r="E60" s="440"/>
      <c r="F60" s="440"/>
      <c r="G60" s="440"/>
      <c r="H60" s="440"/>
      <c r="I60" s="440"/>
      <c r="J60" s="440"/>
      <c r="K60" s="440"/>
      <c r="L60" s="389"/>
      <c r="M60" s="440"/>
      <c r="N60" s="440"/>
      <c r="O60" s="440"/>
      <c r="P60" s="440"/>
      <c r="Q60" s="440"/>
      <c r="R60" s="440"/>
      <c r="S60" s="440"/>
      <c r="T60" s="440">
        <v>277757.59</v>
      </c>
    </row>
    <row r="61" spans="1:20" ht="15" thickTop="1">
      <c r="A61" s="434">
        <v>541000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6"/>
      <c r="M61" s="435"/>
      <c r="N61" s="435"/>
      <c r="O61" s="435"/>
      <c r="P61" s="435"/>
      <c r="Q61" s="435"/>
      <c r="R61" s="435"/>
      <c r="S61" s="435"/>
      <c r="T61" s="435"/>
    </row>
    <row r="62" spans="1:20" ht="14.25">
      <c r="A62" s="408" t="s">
        <v>14</v>
      </c>
      <c r="B62" s="406"/>
      <c r="C62" s="406"/>
      <c r="D62" s="406"/>
      <c r="E62" s="406" t="s">
        <v>303</v>
      </c>
      <c r="F62" s="406"/>
      <c r="G62" s="441"/>
      <c r="H62" s="406"/>
      <c r="I62" s="406"/>
      <c r="J62" s="406"/>
      <c r="K62" s="406" t="s">
        <v>303</v>
      </c>
      <c r="L62" s="387"/>
      <c r="M62" s="406"/>
      <c r="N62" s="406"/>
      <c r="O62" s="406"/>
      <c r="P62" s="406"/>
      <c r="Q62" s="406"/>
      <c r="R62" s="406"/>
      <c r="S62" s="406"/>
      <c r="T62" s="406" t="s">
        <v>303</v>
      </c>
    </row>
    <row r="63" spans="1:20" ht="15" thickBot="1">
      <c r="A63" s="414" t="s">
        <v>293</v>
      </c>
      <c r="B63" s="440"/>
      <c r="C63" s="440"/>
      <c r="D63" s="440"/>
      <c r="E63" s="440">
        <v>131900</v>
      </c>
      <c r="F63" s="440"/>
      <c r="G63" s="440"/>
      <c r="H63" s="440"/>
      <c r="I63" s="440"/>
      <c r="J63" s="440"/>
      <c r="K63" s="440">
        <v>411400</v>
      </c>
      <c r="L63" s="389"/>
      <c r="M63" s="440"/>
      <c r="N63" s="440"/>
      <c r="O63" s="440"/>
      <c r="P63" s="440"/>
      <c r="Q63" s="440"/>
      <c r="R63" s="440"/>
      <c r="S63" s="440"/>
      <c r="T63" s="440">
        <v>543300</v>
      </c>
    </row>
    <row r="64" spans="1:22" ht="15" thickTop="1">
      <c r="A64" s="434">
        <v>560000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6"/>
      <c r="M64" s="435"/>
      <c r="N64" s="435"/>
      <c r="O64" s="435"/>
      <c r="P64" s="435"/>
      <c r="Q64" s="435"/>
      <c r="R64" s="435"/>
      <c r="S64" s="435"/>
      <c r="T64" s="435"/>
      <c r="V64" s="357" t="s">
        <v>49</v>
      </c>
    </row>
    <row r="65" spans="1:20" ht="14.25">
      <c r="A65" s="408" t="s">
        <v>14</v>
      </c>
      <c r="B65" s="406" t="s">
        <v>303</v>
      </c>
      <c r="C65" s="406"/>
      <c r="D65" s="406"/>
      <c r="E65" s="406"/>
      <c r="F65" s="406" t="s">
        <v>303</v>
      </c>
      <c r="G65" s="441" t="s">
        <v>303</v>
      </c>
      <c r="H65" s="406" t="s">
        <v>303</v>
      </c>
      <c r="I65" s="406"/>
      <c r="J65" s="406"/>
      <c r="K65" s="406"/>
      <c r="L65" s="387"/>
      <c r="M65" s="406"/>
      <c r="N65" s="406"/>
      <c r="O65" s="406" t="s">
        <v>303</v>
      </c>
      <c r="P65" s="406"/>
      <c r="Q65" s="406"/>
      <c r="R65" s="406"/>
      <c r="S65" s="406"/>
      <c r="T65" s="406" t="s">
        <v>303</v>
      </c>
    </row>
    <row r="66" spans="1:20" ht="15" thickBot="1">
      <c r="A66" s="414" t="s">
        <v>293</v>
      </c>
      <c r="B66" s="440">
        <v>20000</v>
      </c>
      <c r="C66" s="440"/>
      <c r="D66" s="440"/>
      <c r="E66" s="440"/>
      <c r="F66" s="440">
        <v>190560</v>
      </c>
      <c r="G66" s="440">
        <v>280880</v>
      </c>
      <c r="H66" s="440">
        <v>3175200</v>
      </c>
      <c r="I66" s="440"/>
      <c r="J66" s="440"/>
      <c r="K66" s="440"/>
      <c r="L66" s="389"/>
      <c r="M66" s="440"/>
      <c r="N66" s="440"/>
      <c r="O66" s="440">
        <v>30000</v>
      </c>
      <c r="P66" s="440"/>
      <c r="Q66" s="440"/>
      <c r="R66" s="440"/>
      <c r="S66" s="440"/>
      <c r="T66" s="440">
        <v>3696640</v>
      </c>
    </row>
    <row r="67" spans="1:20" ht="15" thickTop="1">
      <c r="A67" s="442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4"/>
      <c r="M67" s="443"/>
      <c r="N67" s="443"/>
      <c r="O67" s="443"/>
      <c r="P67" s="443"/>
      <c r="Q67" s="443"/>
      <c r="R67" s="443"/>
      <c r="S67" s="443"/>
      <c r="T67" s="443"/>
    </row>
    <row r="68" spans="1:20" ht="14.25">
      <c r="A68" s="445"/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33"/>
      <c r="M68" s="446"/>
      <c r="N68" s="446"/>
      <c r="O68" s="446"/>
      <c r="P68" s="446"/>
      <c r="Q68" s="446"/>
      <c r="R68" s="446"/>
      <c r="S68" s="446"/>
      <c r="T68" s="446"/>
    </row>
    <row r="69" spans="1:20" ht="14.25">
      <c r="A69" s="445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33"/>
      <c r="M69" s="446"/>
      <c r="N69" s="446"/>
      <c r="O69" s="446"/>
      <c r="P69" s="446"/>
      <c r="Q69" s="446"/>
      <c r="R69" s="446"/>
      <c r="S69" s="446"/>
      <c r="T69" s="446"/>
    </row>
    <row r="70" spans="1:20" ht="14.25">
      <c r="A70" s="445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33"/>
      <c r="M70" s="446"/>
      <c r="N70" s="446"/>
      <c r="O70" s="446"/>
      <c r="P70" s="446"/>
      <c r="Q70" s="446"/>
      <c r="R70" s="446"/>
      <c r="S70" s="446"/>
      <c r="T70" s="446"/>
    </row>
    <row r="71" spans="1:20" ht="14.25">
      <c r="A71" s="445"/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33"/>
      <c r="M71" s="446"/>
      <c r="N71" s="446"/>
      <c r="O71" s="446"/>
      <c r="P71" s="446"/>
      <c r="Q71" s="446"/>
      <c r="R71" s="446"/>
      <c r="S71" s="446"/>
      <c r="T71" s="446"/>
    </row>
    <row r="72" spans="1:20" ht="14.25">
      <c r="A72" s="358" t="s">
        <v>308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</row>
    <row r="73" spans="1:20" ht="14.25">
      <c r="A73" s="359" t="s">
        <v>260</v>
      </c>
      <c r="B73" s="360" t="s">
        <v>261</v>
      </c>
      <c r="C73" s="361"/>
      <c r="D73" s="360" t="s">
        <v>262</v>
      </c>
      <c r="E73" s="361"/>
      <c r="F73" s="360" t="s">
        <v>263</v>
      </c>
      <c r="G73" s="362"/>
      <c r="H73" s="361"/>
      <c r="I73" s="360" t="s">
        <v>264</v>
      </c>
      <c r="J73" s="361"/>
      <c r="K73" s="360" t="s">
        <v>265</v>
      </c>
      <c r="L73" s="362"/>
      <c r="M73" s="361"/>
      <c r="N73" s="363" t="s">
        <v>266</v>
      </c>
      <c r="O73" s="360" t="s">
        <v>267</v>
      </c>
      <c r="P73" s="361"/>
      <c r="Q73" s="364" t="s">
        <v>268</v>
      </c>
      <c r="R73" s="364" t="s">
        <v>266</v>
      </c>
      <c r="S73" s="364" t="s">
        <v>269</v>
      </c>
      <c r="T73" s="366" t="s">
        <v>270</v>
      </c>
    </row>
    <row r="74" spans="1:20" ht="14.25">
      <c r="A74" s="368" t="s">
        <v>271</v>
      </c>
      <c r="B74" s="364" t="s">
        <v>272</v>
      </c>
      <c r="C74" s="364" t="s">
        <v>273</v>
      </c>
      <c r="D74" s="364" t="s">
        <v>274</v>
      </c>
      <c r="E74" s="364" t="s">
        <v>275</v>
      </c>
      <c r="F74" s="364" t="s">
        <v>276</v>
      </c>
      <c r="G74" s="364" t="s">
        <v>277</v>
      </c>
      <c r="H74" s="364" t="s">
        <v>278</v>
      </c>
      <c r="I74" s="364" t="s">
        <v>279</v>
      </c>
      <c r="J74" s="364" t="s">
        <v>280</v>
      </c>
      <c r="K74" s="364" t="s">
        <v>281</v>
      </c>
      <c r="L74" s="364" t="s">
        <v>282</v>
      </c>
      <c r="M74" s="364" t="s">
        <v>283</v>
      </c>
      <c r="N74" s="364" t="s">
        <v>305</v>
      </c>
      <c r="O74" s="364" t="s">
        <v>285</v>
      </c>
      <c r="P74" s="364" t="s">
        <v>286</v>
      </c>
      <c r="Q74" s="364" t="s">
        <v>287</v>
      </c>
      <c r="R74" s="364" t="s">
        <v>284</v>
      </c>
      <c r="S74" s="364" t="s">
        <v>289</v>
      </c>
      <c r="T74" s="369"/>
    </row>
    <row r="75" spans="1:20" ht="14.25">
      <c r="A75" s="416">
        <v>542000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>
        <v>99500</v>
      </c>
      <c r="L75" s="430"/>
      <c r="M75" s="419"/>
      <c r="N75" s="419"/>
      <c r="O75" s="419"/>
      <c r="P75" s="419"/>
      <c r="Q75" s="419"/>
      <c r="R75" s="419"/>
      <c r="S75" s="419"/>
      <c r="T75" s="419">
        <v>99500</v>
      </c>
    </row>
    <row r="76" spans="1:20" ht="14.25">
      <c r="A76" s="408" t="s">
        <v>14</v>
      </c>
      <c r="B76" s="406"/>
      <c r="C76" s="406"/>
      <c r="D76" s="406"/>
      <c r="E76" s="406"/>
      <c r="F76" s="406"/>
      <c r="G76" s="441"/>
      <c r="H76" s="406"/>
      <c r="I76" s="406"/>
      <c r="J76" s="406"/>
      <c r="K76" s="406">
        <v>99500</v>
      </c>
      <c r="L76" s="387"/>
      <c r="M76" s="406"/>
      <c r="N76" s="406"/>
      <c r="O76" s="406"/>
      <c r="P76" s="406"/>
      <c r="Q76" s="406"/>
      <c r="R76" s="406"/>
      <c r="S76" s="406"/>
      <c r="T76" s="406">
        <v>99500</v>
      </c>
    </row>
    <row r="77" spans="1:20" ht="15" thickBot="1">
      <c r="A77" s="414" t="s">
        <v>293</v>
      </c>
      <c r="B77" s="440"/>
      <c r="C77" s="440"/>
      <c r="D77" s="440"/>
      <c r="E77" s="440"/>
      <c r="F77" s="440"/>
      <c r="G77" s="440"/>
      <c r="H77" s="440"/>
      <c r="I77" s="440"/>
      <c r="J77" s="440"/>
      <c r="K77" s="440">
        <v>1179500</v>
      </c>
      <c r="L77" s="389"/>
      <c r="M77" s="440"/>
      <c r="N77" s="440"/>
      <c r="O77" s="440"/>
      <c r="P77" s="440"/>
      <c r="Q77" s="440"/>
      <c r="R77" s="440"/>
      <c r="S77" s="440"/>
      <c r="T77" s="440">
        <v>1179500</v>
      </c>
    </row>
    <row r="78" ht="15" thickTop="1"/>
    <row r="82" ht="14.25">
      <c r="T82" s="447" t="s">
        <v>49</v>
      </c>
    </row>
  </sheetData>
  <sheetProtection/>
  <mergeCells count="26">
    <mergeCell ref="A72:T72"/>
    <mergeCell ref="B73:C73"/>
    <mergeCell ref="D73:E73"/>
    <mergeCell ref="F73:H73"/>
    <mergeCell ref="I73:J73"/>
    <mergeCell ref="K73:M73"/>
    <mergeCell ref="O73:P73"/>
    <mergeCell ref="T73:T74"/>
    <mergeCell ref="A37:T37"/>
    <mergeCell ref="B38:C38"/>
    <mergeCell ref="D38:E38"/>
    <mergeCell ref="F38:H38"/>
    <mergeCell ref="I38:J38"/>
    <mergeCell ref="K38:M38"/>
    <mergeCell ref="O38:P38"/>
    <mergeCell ref="T38:T39"/>
    <mergeCell ref="A1:T1"/>
    <mergeCell ref="A2:T2"/>
    <mergeCell ref="A3:T3"/>
    <mergeCell ref="B4:C4"/>
    <mergeCell ref="D4:E4"/>
    <mergeCell ref="F4:H4"/>
    <mergeCell ref="I4:J4"/>
    <mergeCell ref="K4:M4"/>
    <mergeCell ref="O4:P4"/>
    <mergeCell ref="T4:T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2001-12-31T18:34:29Z</cp:lastPrinted>
  <dcterms:created xsi:type="dcterms:W3CDTF">2004-11-17T03:08:17Z</dcterms:created>
  <dcterms:modified xsi:type="dcterms:W3CDTF">2014-09-18T08:30:11Z</dcterms:modified>
  <cp:category/>
  <cp:version/>
  <cp:contentType/>
  <cp:contentStatus/>
</cp:coreProperties>
</file>