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6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กระดาษทำการ!$A$1:$T$162</definedName>
    <definedName name="_xlnm.Print_Area" localSheetId="7">รับจ่ายเงินสด!$A$1:$N$93</definedName>
  </definedNames>
  <calcPr calcId="124519"/>
</workbook>
</file>

<file path=xl/calcChain.xml><?xml version="1.0" encoding="utf-8"?>
<calcChain xmlns="http://schemas.openxmlformats.org/spreadsheetml/2006/main">
  <c r="F33" i="24"/>
  <c r="F32"/>
  <c r="B9" i="23"/>
  <c r="B9" i="22"/>
  <c r="D54" i="25" l="1"/>
  <c r="C35" i="1"/>
  <c r="D35"/>
  <c r="D13" i="25" l="1"/>
  <c r="E65" i="2"/>
  <c r="C34" i="25"/>
  <c r="C28"/>
  <c r="D23"/>
  <c r="B79" i="2" l="1"/>
  <c r="B65" l="1"/>
  <c r="E34"/>
  <c r="D34" i="25"/>
  <c r="D61"/>
  <c r="B10" i="21"/>
  <c r="A65" i="2" l="1"/>
  <c r="C54" i="25"/>
  <c r="D28"/>
  <c r="E18" i="2"/>
  <c r="E35" s="1"/>
  <c r="E79"/>
  <c r="C61" i="25"/>
  <c r="C57"/>
  <c r="C23"/>
  <c r="C13"/>
  <c r="B18" i="2"/>
  <c r="B34"/>
  <c r="A18"/>
  <c r="D62" i="25" l="1"/>
  <c r="B80" i="2"/>
  <c r="E80"/>
  <c r="E84" s="1"/>
  <c r="C62" i="25"/>
  <c r="B35" i="2"/>
  <c r="B84" l="1"/>
</calcChain>
</file>

<file path=xl/sharedStrings.xml><?xml version="1.0" encoding="utf-8"?>
<sst xmlns="http://schemas.openxmlformats.org/spreadsheetml/2006/main" count="525" uniqueCount="313">
  <si>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</si>
  <si>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</si>
  <si>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</si>
  <si>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</si>
  <si>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</si>
  <si>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</si>
  <si>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</si>
  <si>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</si>
  <si>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</si>
  <si>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</si>
  <si>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</si>
  <si>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</si>
  <si>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</si>
  <si>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</si>
  <si>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</si>
  <si>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</si>
  <si>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</si>
  <si>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</si>
  <si>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</si>
  <si>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</si>
  <si>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</si>
  <si>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</si>
  <si>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</si>
  <si>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</si>
  <si>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</si>
  <si>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</si>
  <si>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</si>
  <si>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</si>
  <si>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</si>
  <si>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</si>
  <si>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</si>
  <si>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</si>
  <si>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</si>
  <si>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</si>
  <si>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</si>
  <si>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</si>
  <si>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</si>
  <si>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</si>
  <si>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</si>
  <si>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</si>
  <si>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</si>
  <si>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</si>
  <si>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</si>
  <si>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</si>
  <si>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</si>
  <si>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</si>
  <si>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</si>
  <si>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</si>
  <si>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</si>
  <si>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</si>
  <si>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</si>
  <si>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</si>
  <si>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</si>
  <si>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</si>
  <si>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</si>
  <si>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</si>
  <si>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</si>
  <si>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</si>
  <si>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</si>
  <si>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</si>
  <si>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</si>
  <si>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</si>
  <si>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</si>
  <si>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</si>
  <si>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</si>
  <si>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</si>
  <si>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</si>
  <si>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</si>
  <si>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</si>
  <si>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</si>
  <si>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</si>
  <si>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</si>
  <si>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</si>
  <si>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</si>
  <si>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</si>
  <si>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</si>
  <si>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</si>
  <si>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</si>
  <si>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</si>
  <si>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</si>
  <si>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</si>
  <si>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</si>
  <si>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</si>
  <si>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</si>
  <si>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</si>
  <si>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</si>
  <si>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</si>
  <si>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</si>
  <si>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</si>
  <si>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</si>
  <si>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</si>
  <si>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</si>
  <si>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</si>
  <si>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</si>
  <si>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</si>
  <si>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</si>
  <si>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</si>
  <si>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</si>
  <si>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</si>
  <si>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</si>
  <si>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</si>
  <si>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รายรับ (หมายเหตุ 1)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</si>
  <si>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</si>
  <si>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</si>
  <si>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</si>
  <si>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</si>
  <si>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</si>
  <si>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</si>
  <si>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</si>
  <si>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</si>
  <si>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</si>
  <si>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</si>
  <si>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</si>
  <si>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</si>
  <si>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</si>
  <si>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</si>
  <si>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</si>
  <si>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</si>
  <si>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</si>
  <si>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รับฝาก             (หมายเหตุ 2 )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</si>
  <si>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</si>
  <si>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</si>
  <si>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</si>
  <si>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</si>
  <si>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</si>
  <si>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</si>
  <si>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</si>
  <si>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</si>
  <si>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</si>
  <si>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</si>
  <si>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</si>
  <si>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</si>
  <si>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</si>
  <si>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</si>
  <si>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</si>
  <si>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</si>
  <si>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</si>
  <si>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</si>
  <si>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</si>
  <si>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</si>
  <si>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</si>
  <si>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</si>
  <si>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</si>
  <si>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</si>
  <si>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</si>
  <si>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</si>
  <si>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</si>
  <si>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</si>
  <si>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</si>
  <si>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</si>
  <si>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</si>
  <si>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</si>
  <si>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</si>
  <si>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</si>
  <si>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</si>
  <si>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</si>
  <si>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</si>
  <si>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</si>
  <si>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</si>
  <si>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</si>
  <si>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</si>
  <si>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</si>
  <si>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</si>
  <si>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</si>
  <si>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</si>
  <si>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</si>
  <si>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</si>
  <si>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</si>
  <si>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</si>
  <si>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</si>
  <si>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</si>
  <si>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</si>
  <si>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</si>
  <si>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</si>
  <si>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</si>
  <si>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</si>
  <si>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</si>
  <si>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</si>
  <si>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</si>
  <si>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</si>
  <si>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</si>
  <si>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</si>
  <si>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</si>
  <si>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</si>
  <si>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</si>
  <si>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</si>
  <si>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</si>
  <si>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</si>
  <si>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</si>
  <si>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</si>
  <si>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</si>
  <si>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</si>
  <si>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</si>
  <si>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</si>
  <si>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</si>
  <si>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</si>
  <si>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</si>
  <si>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ลูกหนี้เงินยืมตามงบประมาณ</t>
  </si>
  <si>
    <t>110900</t>
  </si>
  <si>
    <t xml:space="preserve"> -2 -</t>
  </si>
  <si>
    <t>320100</t>
  </si>
  <si>
    <t>ค่าธรรมเนียมอื่น ๆ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</si>
  <si>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</si>
  <si>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</si>
  <si>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</si>
  <si>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</si>
  <si>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</si>
  <si>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</si>
  <si>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</si>
  <si>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</si>
  <si>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</si>
  <si>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</si>
  <si>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</si>
  <si>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t>อุดหนุนเฉพาะกิจ - ผู้ดูแลเด็ก</t>
  </si>
  <si>
    <t>ส่วนลด 6%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</si>
  <si>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</si>
  <si>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</si>
  <si>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</si>
  <si>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</si>
  <si>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</si>
  <si>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</si>
  <si>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</si>
  <si>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</si>
  <si>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00251</t>
  </si>
  <si>
    <t>ประกันสัญญา</t>
  </si>
  <si>
    <t>340500</t>
  </si>
  <si>
    <t>340100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</si>
  <si>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</si>
  <si>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</si>
  <si>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</si>
  <si>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200100</t>
  </si>
  <si>
    <t>200200</t>
  </si>
  <si>
    <t>200300</t>
  </si>
  <si>
    <t>200400</t>
  </si>
  <si>
    <t>200600</t>
  </si>
  <si>
    <t>ลน.เงินยืมสะสม</t>
  </si>
  <si>
    <t>อุดหนุนเฉพาะกิจ-ผู้ดูแลเด็ก</t>
  </si>
  <si>
    <t>อุดหนุนเฉพาะกิจ-ผู้สูงอายุ</t>
  </si>
  <si>
    <t>อุดหนุนเฉพาะกิจ-ผู้พิการ</t>
  </si>
  <si>
    <t>เศรษฐกิจชุมชน</t>
  </si>
  <si>
    <t>320300</t>
  </si>
  <si>
    <t>320400</t>
  </si>
  <si>
    <t>340400</t>
  </si>
  <si>
    <t>330800</t>
  </si>
  <si>
    <t>ลน.เงินยืมตามงบประมาณ</t>
  </si>
  <si>
    <t>เงินสด</t>
  </si>
  <si>
    <t>อุดหนุนเฉพาะกิจ - โครงการปป.ถนนลาดยางฯ</t>
  </si>
  <si>
    <t>อุดหนุนเฉพาะกิจ  - โครงการปป.ถนนลาดยางฯ</t>
  </si>
  <si>
    <t>00213</t>
  </si>
  <si>
    <t>ค่าสาธารณูโภค (รับคืน)</t>
  </si>
  <si>
    <t>ค่าใช้สอย(รับคืน)</t>
  </si>
  <si>
    <t>เงินเดือน-ฝ่ายประจำ(รับคืน)</t>
  </si>
  <si>
    <t>โครงการถ่ายโอน/กิจการสาธารณะ</t>
  </si>
  <si>
    <t>ส่วนลด 6 %</t>
  </si>
  <si>
    <t>00262</t>
  </si>
  <si>
    <t>331400</t>
  </si>
  <si>
    <t>เงินฝาก ธ. กรุงไทย  ( ออมทรัพย์ )  715 - 0-10741 - 9</t>
  </si>
  <si>
    <t>เงินฝาก ธ. กรุงไทย  ( กระแส ) 715 - 6 - 03248 - 8</t>
  </si>
  <si>
    <t>ค่าครุภัณฑ์</t>
  </si>
  <si>
    <t>30  มิถุนายน  2556</t>
  </si>
  <si>
    <t xml:space="preserve">                                     ประจำเดือน  มิถุนายน 2556</t>
  </si>
  <si>
    <t>อุดหนุนเฉพาะกิจ - ยาเสพติด</t>
  </si>
  <si>
    <t xml:space="preserve">            หมายเหตุ 2     ประกอบงบทดลอง  เดือนมิถุนายน  2556</t>
  </si>
  <si>
    <t>เงินศูนย์พัฒนาครอบครัว</t>
  </si>
  <si>
    <t xml:space="preserve">            หมายเหตุ  2   ประกอบงบรับ - จ่าย  เดือนมิถุนายน  2556</t>
  </si>
  <si>
    <t>หมายเหตุ 2    ประกอบงบรับ - จ่ายเงินสด เดือนมิถุนายน  2556</t>
  </si>
  <si>
    <t>ศูนย์พัฒนาครอบครัว</t>
  </si>
  <si>
    <t>ประจำเดือน มิถุนายน 2556</t>
  </si>
  <si>
    <t>320200</t>
  </si>
  <si>
    <t>330100</t>
  </si>
  <si>
    <t>330300</t>
  </si>
  <si>
    <t>331700</t>
  </si>
  <si>
    <r>
      <t>หัก</t>
    </r>
    <r>
      <rPr>
        <sz val="16"/>
        <rFont val="TH SarabunIT๙"/>
        <family val="2"/>
      </rPr>
      <t xml:space="preserve">  เช็คจ่ายที่ผู้รับยังไม่นำมาขึ้นเงินกับธนาคาร</t>
    </r>
  </si>
  <si>
    <t>ยอดเงินคงเหลือตามรายงานธนาคาร  ณ วันที่  30  มิถุนายน 2556</t>
  </si>
  <si>
    <t>22  พ.ค. 56</t>
  </si>
  <si>
    <t>6299105</t>
  </si>
  <si>
    <t>6299112</t>
  </si>
  <si>
    <t>29  พ.ค. 56</t>
  </si>
  <si>
    <t>6299122</t>
  </si>
  <si>
    <t>31  พ.ค. 56</t>
  </si>
  <si>
    <t>6299162</t>
  </si>
  <si>
    <t>7  มิ.ย. 56</t>
  </si>
  <si>
    <t>6299187</t>
  </si>
  <si>
    <t>6299175</t>
  </si>
  <si>
    <t>6299191</t>
  </si>
  <si>
    <t>24  มิ.ย. 56</t>
  </si>
  <si>
    <t>6299197</t>
  </si>
  <si>
    <t>8626681</t>
  </si>
  <si>
    <t>6299200</t>
  </si>
  <si>
    <t>27  มิ.ย. 56</t>
  </si>
  <si>
    <t>8626685</t>
  </si>
  <si>
    <t>8626684</t>
  </si>
  <si>
    <t>8626686</t>
  </si>
  <si>
    <t>8626687</t>
  </si>
  <si>
    <t>30  มิ.ย. 56</t>
  </si>
  <si>
    <t>8622693</t>
  </si>
  <si>
    <t>8622694</t>
  </si>
  <si>
    <t>8622696</t>
  </si>
  <si>
    <t>8626698</t>
  </si>
  <si>
    <t>8626699</t>
  </si>
  <si>
    <t>8626700</t>
  </si>
  <si>
    <t>8626701</t>
  </si>
  <si>
    <t>8626702</t>
  </si>
  <si>
    <t>8626703</t>
  </si>
  <si>
    <t>วันที่    30  มิถุนายน 2556</t>
  </si>
  <si>
    <t xml:space="preserve">             ( นางสาวคุลิกา  คลับคล้าย )</t>
  </si>
  <si>
    <t xml:space="preserve">         ปลัดองค์การบริหารส่วนตำบลห้วยยาง</t>
  </si>
  <si>
    <t xml:space="preserve">              วันที่  30  มิถุนายน  2556</t>
  </si>
  <si>
    <t>รายรับ                         รายจ่าย</t>
  </si>
  <si>
    <t xml:space="preserve">         หัวหน้าส่วนการคลัง                                         ปลัดองค์การบริหารส่วนตำบลห้วยยาง      นายกองค์การบริหารส่วนตำบลห้วยยาง</t>
  </si>
  <si>
    <t xml:space="preserve">   (นางสาวมณฑกานต์    หวังถนอม)                                   (นางสาวคุลิกา   คลับคล้าย)                       ( นายธวัชชัย  แดงฉ่ำ )</t>
  </si>
  <si>
    <t xml:space="preserve">        ……………………………………...                                         …...……...………………...                           ……………………………</t>
  </si>
  <si>
    <t>31  กรกฎาคม  2556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</si>
</sst>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2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1"/>
      <name val="Angsana New"/>
      <family val="1"/>
    </font>
    <font>
      <sz val="16"/>
      <name val="Angsana New"/>
      <family val="1"/>
    </font>
    <font>
      <u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57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3" fillId="0" borderId="7" xfId="0" applyFont="1" applyBorder="1" applyAlignment="1">
      <alignment horizontal="right"/>
    </xf>
    <xf numFmtId="188" fontId="3" fillId="0" borderId="0" xfId="1" applyNumberFormat="1" applyFont="1"/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20" xfId="1" applyFont="1" applyBorder="1" applyAlignment="1">
      <alignment horizontal="right"/>
    </xf>
    <xf numFmtId="187" fontId="3" fillId="0" borderId="15" xfId="1" applyFont="1" applyBorder="1"/>
    <xf numFmtId="187" fontId="3" fillId="0" borderId="15" xfId="1" applyFont="1" applyBorder="1" applyAlignment="1">
      <alignment horizontal="center"/>
    </xf>
    <xf numFmtId="187" fontId="3" fillId="0" borderId="11" xfId="1" applyFont="1" applyBorder="1" applyAlignment="1">
      <alignment horizontal="right"/>
    </xf>
    <xf numFmtId="187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187" fontId="5" fillId="0" borderId="3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187" fontId="3" fillId="0" borderId="18" xfId="1" applyNumberFormat="1" applyFont="1" applyBorder="1" applyAlignment="1">
      <alignment horizontal="right"/>
    </xf>
    <xf numFmtId="187" fontId="12" fillId="0" borderId="18" xfId="1" applyFont="1" applyBorder="1"/>
    <xf numFmtId="187" fontId="3" fillId="0" borderId="18" xfId="1" applyFont="1" applyBorder="1"/>
    <xf numFmtId="187" fontId="3" fillId="0" borderId="18" xfId="1" applyNumberFormat="1" applyFont="1" applyBorder="1"/>
    <xf numFmtId="49" fontId="3" fillId="0" borderId="18" xfId="0" applyNumberFormat="1" applyFont="1" applyBorder="1"/>
    <xf numFmtId="187" fontId="12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187" fontId="3" fillId="0" borderId="20" xfId="1" applyNumberFormat="1" applyFont="1" applyBorder="1"/>
    <xf numFmtId="187" fontId="3" fillId="0" borderId="20" xfId="1" applyFont="1" applyBorder="1"/>
    <xf numFmtId="187" fontId="3" fillId="0" borderId="20" xfId="1" applyNumberFormat="1" applyFont="1" applyBorder="1" applyAlignment="1">
      <alignment horizontal="right"/>
    </xf>
    <xf numFmtId="187" fontId="12" fillId="0" borderId="20" xfId="1" applyFont="1" applyBorder="1"/>
    <xf numFmtId="187" fontId="11" fillId="0" borderId="5" xfId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2" fillId="0" borderId="3" xfId="1" applyFont="1" applyBorder="1"/>
    <xf numFmtId="49" fontId="16" fillId="0" borderId="10" xfId="0" applyNumberFormat="1" applyFont="1" applyBorder="1"/>
    <xf numFmtId="187" fontId="16" fillId="0" borderId="10" xfId="1" applyFont="1" applyBorder="1" applyAlignment="1">
      <alignment horizontal="right"/>
    </xf>
    <xf numFmtId="187" fontId="16" fillId="0" borderId="10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49" fontId="16" fillId="0" borderId="5" xfId="0" applyNumberFormat="1" applyFont="1" applyBorder="1"/>
    <xf numFmtId="187" fontId="16" fillId="0" borderId="5" xfId="1" applyFont="1" applyBorder="1" applyAlignment="1">
      <alignment horizontal="center"/>
    </xf>
    <xf numFmtId="49" fontId="16" fillId="0" borderId="10" xfId="0" applyNumberFormat="1" applyFont="1" applyBorder="1" applyAlignment="1">
      <alignment horizontal="left"/>
    </xf>
    <xf numFmtId="187" fontId="16" fillId="0" borderId="10" xfId="1" applyFont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187" fontId="16" fillId="0" borderId="5" xfId="1" applyFont="1" applyBorder="1"/>
    <xf numFmtId="0" fontId="16" fillId="0" borderId="13" xfId="0" applyFont="1" applyBorder="1"/>
    <xf numFmtId="187" fontId="16" fillId="0" borderId="13" xfId="1" applyNumberFormat="1" applyFont="1" applyBorder="1" applyAlignment="1">
      <alignment horizontal="right"/>
    </xf>
    <xf numFmtId="187" fontId="15" fillId="0" borderId="13" xfId="1" applyFont="1" applyBorder="1" applyAlignment="1">
      <alignment horizontal="right"/>
    </xf>
    <xf numFmtId="187" fontId="16" fillId="0" borderId="13" xfId="1" applyFont="1" applyBorder="1" applyAlignment="1">
      <alignment horizontal="right"/>
    </xf>
    <xf numFmtId="187" fontId="16" fillId="0" borderId="13" xfId="1" applyFont="1" applyBorder="1"/>
    <xf numFmtId="49" fontId="16" fillId="0" borderId="13" xfId="0" applyNumberFormat="1" applyFont="1" applyBorder="1"/>
    <xf numFmtId="187" fontId="15" fillId="0" borderId="5" xfId="1" applyNumberFormat="1" applyFont="1" applyBorder="1" applyAlignment="1">
      <alignment horizontal="right"/>
    </xf>
    <xf numFmtId="187" fontId="16" fillId="0" borderId="5" xfId="1" applyNumberFormat="1" applyFont="1" applyBorder="1"/>
    <xf numFmtId="187" fontId="15" fillId="0" borderId="5" xfId="1" applyFont="1" applyBorder="1"/>
    <xf numFmtId="0" fontId="16" fillId="0" borderId="10" xfId="0" applyFont="1" applyBorder="1"/>
    <xf numFmtId="187" fontId="16" fillId="0" borderId="10" xfId="1" applyNumberFormat="1" applyFont="1" applyBorder="1" applyAlignment="1">
      <alignment horizontal="right"/>
    </xf>
    <xf numFmtId="187" fontId="15" fillId="0" borderId="10" xfId="1" applyFont="1" applyBorder="1"/>
    <xf numFmtId="187" fontId="6" fillId="0" borderId="20" xfId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87" fontId="9" fillId="0" borderId="5" xfId="1" applyFont="1" applyBorder="1"/>
    <xf numFmtId="187" fontId="7" fillId="0" borderId="3" xfId="1" applyFont="1" applyBorder="1" applyAlignment="1">
      <alignment horizontal="center"/>
    </xf>
    <xf numFmtId="187" fontId="9" fillId="0" borderId="5" xfId="1" applyNumberFormat="1" applyFont="1" applyBorder="1" applyAlignment="1">
      <alignment horizontal="right"/>
    </xf>
    <xf numFmtId="187" fontId="6" fillId="0" borderId="13" xfId="1" applyFont="1" applyBorder="1" applyAlignment="1">
      <alignment horizontal="right"/>
    </xf>
    <xf numFmtId="187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187" fontId="7" fillId="0" borderId="18" xfId="1" applyFont="1" applyBorder="1" applyAlignment="1">
      <alignment horizontal="center"/>
    </xf>
    <xf numFmtId="187" fontId="10" fillId="0" borderId="18" xfId="1" applyFont="1" applyBorder="1" applyAlignment="1">
      <alignment horizontal="center"/>
    </xf>
    <xf numFmtId="187" fontId="6" fillId="0" borderId="18" xfId="1" applyFont="1" applyBorder="1" applyAlignment="1">
      <alignment horizontal="center"/>
    </xf>
    <xf numFmtId="187" fontId="9" fillId="0" borderId="13" xfId="1" applyFont="1" applyBorder="1" applyAlignment="1">
      <alignment horizontal="right"/>
    </xf>
    <xf numFmtId="187" fontId="7" fillId="0" borderId="3" xfId="1" applyFont="1" applyBorder="1" applyAlignment="1">
      <alignment horizontal="right"/>
    </xf>
    <xf numFmtId="187" fontId="11" fillId="0" borderId="5" xfId="1" applyFont="1" applyBorder="1" applyAlignment="1">
      <alignment horizontal="right"/>
    </xf>
    <xf numFmtId="187" fontId="11" fillId="0" borderId="13" xfId="1" applyNumberFormat="1" applyFont="1" applyBorder="1" applyAlignment="1">
      <alignment horizontal="right"/>
    </xf>
    <xf numFmtId="187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7" fontId="7" fillId="0" borderId="11" xfId="1" applyFont="1" applyBorder="1" applyAlignment="1">
      <alignment horizontal="center"/>
    </xf>
    <xf numFmtId="187" fontId="10" fillId="0" borderId="11" xfId="1" applyFont="1" applyBorder="1" applyAlignment="1">
      <alignment horizontal="center"/>
    </xf>
    <xf numFmtId="187" fontId="6" fillId="0" borderId="11" xfId="1" applyFont="1" applyBorder="1" applyAlignment="1">
      <alignment horizontal="center"/>
    </xf>
    <xf numFmtId="187" fontId="12" fillId="0" borderId="11" xfId="1" applyFont="1" applyBorder="1"/>
    <xf numFmtId="187" fontId="3" fillId="0" borderId="11" xfId="1" applyFont="1" applyBorder="1"/>
    <xf numFmtId="187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7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187" fontId="9" fillId="0" borderId="5" xfId="1" applyFont="1" applyBorder="1" applyAlignment="1">
      <alignment horizontal="right"/>
    </xf>
    <xf numFmtId="187" fontId="14" fillId="0" borderId="5" xfId="1" applyFont="1" applyBorder="1" applyAlignment="1">
      <alignment horizontal="center"/>
    </xf>
    <xf numFmtId="187" fontId="13" fillId="0" borderId="3" xfId="1" applyFont="1" applyBorder="1" applyAlignment="1">
      <alignment horizontal="right"/>
    </xf>
    <xf numFmtId="187" fontId="14" fillId="0" borderId="10" xfId="1" applyFont="1" applyBorder="1" applyAlignment="1">
      <alignment horizontal="right"/>
    </xf>
    <xf numFmtId="187" fontId="14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87" fontId="12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87" fontId="12" fillId="0" borderId="3" xfId="1" applyFont="1" applyBorder="1" applyAlignment="1">
      <alignment horizontal="right"/>
    </xf>
    <xf numFmtId="49" fontId="6" fillId="0" borderId="10" xfId="0" applyNumberFormat="1" applyFont="1" applyBorder="1" applyAlignment="1"/>
    <xf numFmtId="187" fontId="18" fillId="0" borderId="5" xfId="1" applyFont="1" applyBorder="1" applyAlignment="1">
      <alignment horizontal="right"/>
    </xf>
    <xf numFmtId="187" fontId="15" fillId="0" borderId="10" xfId="1" applyFont="1" applyBorder="1" applyAlignment="1">
      <alignment horizontal="center"/>
    </xf>
    <xf numFmtId="187" fontId="9" fillId="0" borderId="10" xfId="1" applyFont="1" applyBorder="1" applyAlignment="1">
      <alignment horizontal="center"/>
    </xf>
    <xf numFmtId="187" fontId="20" fillId="0" borderId="5" xfId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187" fontId="2" fillId="0" borderId="20" xfId="1" applyFont="1" applyBorder="1" applyAlignment="1">
      <alignment horizontal="center"/>
    </xf>
    <xf numFmtId="187" fontId="19" fillId="0" borderId="18" xfId="1" applyNumberFormat="1" applyFont="1" applyBorder="1" applyAlignment="1">
      <alignment horizontal="right"/>
    </xf>
    <xf numFmtId="187" fontId="20" fillId="0" borderId="13" xfId="1" applyNumberFormat="1" applyFont="1" applyBorder="1" applyAlignment="1">
      <alignment horizontal="right"/>
    </xf>
    <xf numFmtId="187" fontId="20" fillId="0" borderId="5" xfId="1" applyNumberFormat="1" applyFont="1" applyBorder="1" applyAlignment="1">
      <alignment horizontal="right"/>
    </xf>
    <xf numFmtId="187" fontId="9" fillId="0" borderId="10" xfId="1" applyFont="1" applyBorder="1"/>
    <xf numFmtId="187" fontId="20" fillId="0" borderId="10" xfId="1" applyNumberFormat="1" applyFont="1" applyBorder="1" applyAlignment="1">
      <alignment horizontal="right"/>
    </xf>
    <xf numFmtId="187" fontId="20" fillId="0" borderId="10" xfId="1" applyFont="1" applyBorder="1" applyAlignment="1">
      <alignment horizontal="right"/>
    </xf>
    <xf numFmtId="187" fontId="9" fillId="0" borderId="10" xfId="1" applyFont="1" applyBorder="1" applyAlignment="1">
      <alignment horizontal="right"/>
    </xf>
    <xf numFmtId="187" fontId="17" fillId="0" borderId="10" xfId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187" fontId="15" fillId="0" borderId="10" xfId="1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7" fontId="13" fillId="0" borderId="11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13" fillId="0" borderId="3" xfId="1" applyFont="1" applyBorder="1"/>
    <xf numFmtId="187" fontId="15" fillId="0" borderId="5" xfId="1" applyFont="1" applyBorder="1" applyAlignment="1">
      <alignment horizontal="right"/>
    </xf>
    <xf numFmtId="187" fontId="16" fillId="0" borderId="20" xfId="1" applyFont="1" applyBorder="1" applyAlignment="1">
      <alignment horizontal="right"/>
    </xf>
    <xf numFmtId="187" fontId="9" fillId="0" borderId="20" xfId="1" applyFont="1" applyBorder="1" applyAlignment="1">
      <alignment horizontal="right"/>
    </xf>
    <xf numFmtId="187" fontId="15" fillId="0" borderId="20" xfId="1" applyFont="1" applyBorder="1" applyAlignment="1">
      <alignment horizontal="right"/>
    </xf>
    <xf numFmtId="187" fontId="14" fillId="0" borderId="20" xfId="1" applyFont="1" applyBorder="1" applyAlignment="1">
      <alignment horizontal="right"/>
    </xf>
    <xf numFmtId="187" fontId="11" fillId="0" borderId="20" xfId="1" applyFont="1" applyBorder="1" applyAlignment="1">
      <alignment horizontal="right"/>
    </xf>
    <xf numFmtId="187" fontId="16" fillId="0" borderId="20" xfId="1" applyFont="1" applyBorder="1" applyAlignment="1">
      <alignment horizontal="center"/>
    </xf>
    <xf numFmtId="187" fontId="20" fillId="0" borderId="20" xfId="1" applyFont="1" applyBorder="1" applyAlignment="1">
      <alignment horizontal="right"/>
    </xf>
    <xf numFmtId="187" fontId="18" fillId="0" borderId="20" xfId="1" applyFont="1" applyBorder="1" applyAlignment="1">
      <alignment horizontal="right"/>
    </xf>
    <xf numFmtId="187" fontId="12" fillId="0" borderId="20" xfId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87" fontId="15" fillId="0" borderId="10" xfId="1" applyFont="1" applyBorder="1" applyAlignment="1">
      <alignment horizontal="right"/>
    </xf>
    <xf numFmtId="187" fontId="11" fillId="0" borderId="10" xfId="1" applyFont="1" applyBorder="1" applyAlignment="1">
      <alignment horizontal="right"/>
    </xf>
    <xf numFmtId="187" fontId="18" fillId="0" borderId="10" xfId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187" fontId="13" fillId="0" borderId="10" xfId="1" applyFont="1" applyBorder="1" applyAlignment="1">
      <alignment horizontal="right"/>
    </xf>
    <xf numFmtId="49" fontId="7" fillId="0" borderId="20" xfId="0" applyNumberFormat="1" applyFont="1" applyBorder="1"/>
    <xf numFmtId="0" fontId="3" fillId="0" borderId="38" xfId="0" applyFont="1" applyBorder="1" applyAlignment="1">
      <alignment horizontal="left"/>
    </xf>
    <xf numFmtId="188" fontId="3" fillId="0" borderId="38" xfId="1" applyNumberFormat="1" applyFont="1" applyBorder="1"/>
    <xf numFmtId="3" fontId="3" fillId="0" borderId="38" xfId="0" applyNumberFormat="1" applyFont="1" applyBorder="1"/>
    <xf numFmtId="0" fontId="3" fillId="0" borderId="38" xfId="0" applyFont="1" applyBorder="1"/>
    <xf numFmtId="0" fontId="22" fillId="0" borderId="0" xfId="0" applyFont="1"/>
    <xf numFmtId="0" fontId="21" fillId="0" borderId="1" xfId="0" applyFont="1" applyBorder="1" applyAlignment="1">
      <alignment horizontal="center"/>
    </xf>
    <xf numFmtId="187" fontId="21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87" fontId="21" fillId="0" borderId="10" xfId="1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187" fontId="22" fillId="0" borderId="3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9" xfId="0" applyFont="1" applyBorder="1" applyAlignment="1">
      <alignment horizontal="left"/>
    </xf>
    <xf numFmtId="49" fontId="22" fillId="0" borderId="9" xfId="0" applyNumberFormat="1" applyFont="1" applyBorder="1" applyAlignment="1">
      <alignment horizontal="center"/>
    </xf>
    <xf numFmtId="187" fontId="22" fillId="0" borderId="9" xfId="1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11" xfId="0" applyFont="1" applyBorder="1"/>
    <xf numFmtId="49" fontId="22" fillId="0" borderId="3" xfId="0" applyNumberFormat="1" applyFont="1" applyBorder="1" applyAlignment="1">
      <alignment horizontal="center"/>
    </xf>
    <xf numFmtId="187" fontId="21" fillId="0" borderId="5" xfId="1" applyNumberFormat="1" applyFont="1" applyBorder="1" applyAlignment="1">
      <alignment horizontal="right"/>
    </xf>
    <xf numFmtId="3" fontId="21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187" fontId="22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center"/>
    </xf>
    <xf numFmtId="187" fontId="22" fillId="0" borderId="0" xfId="1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87" fontId="21" fillId="0" borderId="0" xfId="1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187" fontId="22" fillId="0" borderId="20" xfId="1" applyNumberFormat="1" applyFont="1" applyBorder="1" applyAlignment="1">
      <alignment horizontal="right"/>
    </xf>
    <xf numFmtId="187" fontId="22" fillId="0" borderId="20" xfId="1" applyNumberFormat="1" applyFont="1" applyBorder="1" applyAlignment="1">
      <alignment horizontal="center"/>
    </xf>
    <xf numFmtId="0" fontId="24" fillId="0" borderId="9" xfId="0" applyFont="1" applyBorder="1"/>
    <xf numFmtId="0" fontId="24" fillId="0" borderId="9" xfId="0" applyFont="1" applyBorder="1" applyAlignment="1">
      <alignment horizontal="center"/>
    </xf>
    <xf numFmtId="0" fontId="22" fillId="0" borderId="9" xfId="0" applyFont="1" applyBorder="1"/>
    <xf numFmtId="49" fontId="21" fillId="0" borderId="3" xfId="0" applyNumberFormat="1" applyFont="1" applyBorder="1"/>
    <xf numFmtId="49" fontId="21" fillId="0" borderId="3" xfId="0" applyNumberFormat="1" applyFont="1" applyBorder="1" applyAlignment="1">
      <alignment horizontal="center"/>
    </xf>
    <xf numFmtId="3" fontId="22" fillId="0" borderId="3" xfId="0" applyNumberFormat="1" applyFont="1" applyBorder="1"/>
    <xf numFmtId="187" fontId="22" fillId="0" borderId="3" xfId="1" applyNumberFormat="1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87" fontId="21" fillId="0" borderId="25" xfId="1" applyNumberFormat="1" applyFont="1" applyBorder="1"/>
    <xf numFmtId="187" fontId="21" fillId="0" borderId="25" xfId="1" applyNumberFormat="1" applyFont="1" applyBorder="1" applyAlignment="1"/>
    <xf numFmtId="187" fontId="22" fillId="0" borderId="0" xfId="0" applyNumberFormat="1" applyFont="1"/>
    <xf numFmtId="49" fontId="21" fillId="0" borderId="9" xfId="0" applyNumberFormat="1" applyFont="1" applyBorder="1" applyAlignment="1">
      <alignment horizontal="center"/>
    </xf>
    <xf numFmtId="187" fontId="21" fillId="0" borderId="26" xfId="1" applyNumberFormat="1" applyFont="1" applyBorder="1"/>
    <xf numFmtId="187" fontId="21" fillId="0" borderId="0" xfId="1" applyNumberFormat="1" applyFont="1" applyBorder="1" applyAlignment="1"/>
    <xf numFmtId="187" fontId="22" fillId="0" borderId="11" xfId="1" applyNumberFormat="1" applyFont="1" applyBorder="1" applyAlignment="1">
      <alignment horizontal="right"/>
    </xf>
    <xf numFmtId="187" fontId="22" fillId="0" borderId="27" xfId="1" applyNumberFormat="1" applyFont="1" applyBorder="1" applyAlignment="1">
      <alignment horizontal="right"/>
    </xf>
    <xf numFmtId="187" fontId="21" fillId="0" borderId="25" xfId="1" applyNumberFormat="1" applyFont="1" applyBorder="1" applyAlignment="1">
      <alignment horizontal="right"/>
    </xf>
    <xf numFmtId="49" fontId="21" fillId="0" borderId="9" xfId="0" applyNumberFormat="1" applyFont="1" applyBorder="1"/>
    <xf numFmtId="187" fontId="22" fillId="0" borderId="26" xfId="1" applyNumberFormat="1" applyFont="1" applyBorder="1"/>
    <xf numFmtId="0" fontId="22" fillId="0" borderId="3" xfId="0" applyFont="1" applyFill="1" applyBorder="1"/>
    <xf numFmtId="187" fontId="22" fillId="0" borderId="9" xfId="1" applyNumberFormat="1" applyFont="1" applyBorder="1"/>
    <xf numFmtId="187" fontId="22" fillId="0" borderId="9" xfId="1" applyNumberFormat="1" applyFont="1" applyBorder="1" applyAlignment="1">
      <alignment horizontal="center"/>
    </xf>
    <xf numFmtId="0" fontId="21" fillId="0" borderId="3" xfId="0" applyFont="1" applyBorder="1"/>
    <xf numFmtId="0" fontId="21" fillId="0" borderId="11" xfId="0" applyFont="1" applyBorder="1" applyAlignment="1">
      <alignment horizontal="center"/>
    </xf>
    <xf numFmtId="187" fontId="22" fillId="0" borderId="3" xfId="1" applyFont="1" applyBorder="1" applyAlignment="1">
      <alignment horizontal="right"/>
    </xf>
    <xf numFmtId="187" fontId="22" fillId="0" borderId="0" xfId="1" applyFont="1" applyBorder="1" applyAlignment="1">
      <alignment horizontal="right"/>
    </xf>
    <xf numFmtId="0" fontId="22" fillId="0" borderId="8" xfId="0" applyFont="1" applyBorder="1"/>
    <xf numFmtId="0" fontId="22" fillId="0" borderId="16" xfId="0" applyFont="1" applyBorder="1"/>
    <xf numFmtId="49" fontId="22" fillId="0" borderId="8" xfId="0" applyNumberFormat="1" applyFont="1" applyBorder="1"/>
    <xf numFmtId="0" fontId="22" fillId="0" borderId="8" xfId="0" applyFont="1" applyFill="1" applyBorder="1"/>
    <xf numFmtId="0" fontId="21" fillId="0" borderId="3" xfId="0" applyFont="1" applyFill="1" applyBorder="1" applyAlignment="1">
      <alignment horizontal="center"/>
    </xf>
    <xf numFmtId="187" fontId="22" fillId="0" borderId="11" xfId="1" applyFont="1" applyBorder="1" applyAlignment="1">
      <alignment horizontal="right"/>
    </xf>
    <xf numFmtId="187" fontId="22" fillId="0" borderId="27" xfId="1" applyFont="1" applyBorder="1" applyAlignment="1">
      <alignment horizontal="right"/>
    </xf>
    <xf numFmtId="49" fontId="21" fillId="0" borderId="8" xfId="0" applyNumberFormat="1" applyFont="1" applyBorder="1" applyAlignment="1">
      <alignment horizontal="center"/>
    </xf>
    <xf numFmtId="49" fontId="24" fillId="0" borderId="8" xfId="0" applyNumberFormat="1" applyFont="1" applyBorder="1"/>
    <xf numFmtId="187" fontId="22" fillId="0" borderId="9" xfId="1" applyFont="1" applyBorder="1"/>
    <xf numFmtId="187" fontId="22" fillId="0" borderId="9" xfId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187" fontId="21" fillId="0" borderId="25" xfId="1" applyFont="1" applyBorder="1" applyAlignment="1">
      <alignment horizontal="right"/>
    </xf>
    <xf numFmtId="0" fontId="21" fillId="0" borderId="17" xfId="0" applyFont="1" applyBorder="1"/>
    <xf numFmtId="0" fontId="21" fillId="0" borderId="9" xfId="0" applyFont="1" applyBorder="1" applyAlignment="1">
      <alignment horizontal="center"/>
    </xf>
    <xf numFmtId="187" fontId="21" fillId="0" borderId="26" xfId="1" applyFont="1" applyBorder="1"/>
    <xf numFmtId="49" fontId="21" fillId="0" borderId="17" xfId="0" applyNumberFormat="1" applyFont="1" applyBorder="1"/>
    <xf numFmtId="0" fontId="25" fillId="0" borderId="8" xfId="0" applyFont="1" applyBorder="1"/>
    <xf numFmtId="187" fontId="21" fillId="0" borderId="36" xfId="1" applyNumberFormat="1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" fontId="21" fillId="0" borderId="0" xfId="0" applyNumberFormat="1" applyFont="1" applyAlignment="1">
      <alignment horizontal="left"/>
    </xf>
    <xf numFmtId="4" fontId="22" fillId="0" borderId="0" xfId="0" applyNumberFormat="1" applyFont="1"/>
    <xf numFmtId="4" fontId="22" fillId="0" borderId="6" xfId="0" applyNumberFormat="1" applyFont="1" applyBorder="1" applyAlignment="1">
      <alignment horizontal="right"/>
    </xf>
    <xf numFmtId="4" fontId="22" fillId="0" borderId="32" xfId="0" applyNumberFormat="1" applyFont="1" applyBorder="1"/>
    <xf numFmtId="4" fontId="22" fillId="0" borderId="0" xfId="0" applyNumberFormat="1" applyFont="1" applyAlignment="1">
      <alignment horizontal="right"/>
    </xf>
    <xf numFmtId="4" fontId="21" fillId="0" borderId="6" xfId="0" applyNumberFormat="1" applyFont="1" applyBorder="1"/>
    <xf numFmtId="3" fontId="21" fillId="0" borderId="0" xfId="0" applyNumberFormat="1" applyFont="1" applyAlignment="1">
      <alignment horizontal="left"/>
    </xf>
    <xf numFmtId="187" fontId="21" fillId="0" borderId="0" xfId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87" fontId="22" fillId="0" borderId="0" xfId="1" applyNumberFormat="1" applyFont="1"/>
    <xf numFmtId="187" fontId="21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87" fontId="21" fillId="0" borderId="1" xfId="1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right"/>
    </xf>
    <xf numFmtId="187" fontId="22" fillId="0" borderId="2" xfId="1" applyNumberFormat="1" applyFont="1" applyBorder="1" applyAlignment="1">
      <alignment horizontal="right"/>
    </xf>
    <xf numFmtId="0" fontId="22" fillId="0" borderId="2" xfId="0" applyFont="1" applyBorder="1"/>
    <xf numFmtId="49" fontId="22" fillId="0" borderId="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right"/>
    </xf>
    <xf numFmtId="0" fontId="24" fillId="0" borderId="3" xfId="0" applyFont="1" applyBorder="1"/>
    <xf numFmtId="189" fontId="22" fillId="0" borderId="3" xfId="1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189" fontId="21" fillId="0" borderId="5" xfId="1" applyNumberFormat="1" applyFont="1" applyBorder="1" applyAlignment="1">
      <alignment horizontal="right"/>
    </xf>
    <xf numFmtId="187" fontId="21" fillId="0" borderId="24" xfId="1" applyNumberFormat="1" applyFont="1" applyBorder="1" applyAlignment="1">
      <alignment horizontal="right"/>
    </xf>
    <xf numFmtId="187" fontId="22" fillId="0" borderId="8" xfId="1" applyNumberFormat="1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187" fontId="22" fillId="0" borderId="10" xfId="1" applyNumberFormat="1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7" fillId="0" borderId="0" xfId="0" applyFont="1" applyBorder="1"/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/>
    <xf numFmtId="187" fontId="23" fillId="0" borderId="0" xfId="1" applyNumberFormat="1" applyFont="1" applyBorder="1"/>
    <xf numFmtId="0" fontId="28" fillId="0" borderId="0" xfId="0" applyFont="1" applyBorder="1"/>
    <xf numFmtId="49" fontId="28" fillId="0" borderId="0" xfId="0" applyNumberFormat="1" applyFont="1" applyBorder="1" applyAlignment="1">
      <alignment horizontal="center"/>
    </xf>
    <xf numFmtId="0" fontId="25" fillId="0" borderId="0" xfId="0" applyFont="1" applyBorder="1"/>
    <xf numFmtId="187" fontId="28" fillId="0" borderId="0" xfId="1" applyNumberFormat="1" applyFont="1" applyBorder="1"/>
    <xf numFmtId="187" fontId="22" fillId="0" borderId="0" xfId="1" applyNumberFormat="1" applyFont="1" applyBorder="1"/>
    <xf numFmtId="187" fontId="21" fillId="0" borderId="0" xfId="1" applyNumberFormat="1" applyFont="1" applyBorder="1"/>
    <xf numFmtId="0" fontId="25" fillId="0" borderId="3" xfId="0" applyFont="1" applyBorder="1"/>
    <xf numFmtId="187" fontId="29" fillId="0" borderId="18" xfId="1" applyFont="1" applyBorder="1" applyAlignment="1">
      <alignment horizontal="center"/>
    </xf>
    <xf numFmtId="187" fontId="17" fillId="0" borderId="10" xfId="1" applyFont="1" applyBorder="1" applyAlignment="1">
      <alignment horizontal="center"/>
    </xf>
    <xf numFmtId="187" fontId="17" fillId="0" borderId="5" xfId="1" applyFont="1" applyBorder="1" applyAlignment="1">
      <alignment horizontal="center"/>
    </xf>
    <xf numFmtId="187" fontId="16" fillId="0" borderId="11" xfId="1" applyFont="1" applyBorder="1" applyAlignment="1">
      <alignment horizontal="right"/>
    </xf>
    <xf numFmtId="187" fontId="9" fillId="0" borderId="11" xfId="1" applyFont="1" applyBorder="1" applyAlignment="1">
      <alignment horizontal="right"/>
    </xf>
    <xf numFmtId="187" fontId="14" fillId="0" borderId="11" xfId="1" applyFont="1" applyBorder="1" applyAlignment="1">
      <alignment horizontal="right"/>
    </xf>
    <xf numFmtId="187" fontId="11" fillId="0" borderId="11" xfId="1" applyFont="1" applyBorder="1" applyAlignment="1">
      <alignment horizontal="right"/>
    </xf>
    <xf numFmtId="187" fontId="16" fillId="0" borderId="11" xfId="1" applyFont="1" applyBorder="1" applyAlignment="1">
      <alignment horizontal="center"/>
    </xf>
    <xf numFmtId="187" fontId="20" fillId="0" borderId="11" xfId="1" applyFont="1" applyBorder="1" applyAlignment="1">
      <alignment horizontal="right"/>
    </xf>
    <xf numFmtId="187" fontId="18" fillId="0" borderId="11" xfId="1" applyFont="1" applyBorder="1" applyAlignment="1">
      <alignment horizontal="right"/>
    </xf>
    <xf numFmtId="187" fontId="12" fillId="0" borderId="11" xfId="1" applyFont="1" applyBorder="1" applyAlignment="1">
      <alignment horizontal="right"/>
    </xf>
    <xf numFmtId="187" fontId="10" fillId="0" borderId="11" xfId="1" applyFont="1" applyBorder="1" applyAlignment="1">
      <alignment horizontal="right"/>
    </xf>
    <xf numFmtId="188" fontId="16" fillId="0" borderId="10" xfId="1" applyNumberFormat="1" applyFont="1" applyBorder="1"/>
    <xf numFmtId="188" fontId="16" fillId="0" borderId="5" xfId="1" applyNumberFormat="1" applyFont="1" applyBorder="1"/>
    <xf numFmtId="4" fontId="16" fillId="0" borderId="5" xfId="0" applyNumberFormat="1" applyFont="1" applyBorder="1"/>
    <xf numFmtId="187" fontId="17" fillId="0" borderId="5" xfId="1" applyNumberFormat="1" applyFont="1" applyBorder="1"/>
    <xf numFmtId="3" fontId="16" fillId="0" borderId="5" xfId="0" applyNumberFormat="1" applyFont="1" applyBorder="1"/>
    <xf numFmtId="187" fontId="19" fillId="0" borderId="5" xfId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187" fontId="9" fillId="0" borderId="10" xfId="1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88" fontId="16" fillId="0" borderId="10" xfId="1" applyNumberFormat="1" applyFont="1" applyBorder="1" applyAlignment="1">
      <alignment horizontal="right"/>
    </xf>
    <xf numFmtId="187" fontId="9" fillId="0" borderId="5" xfId="1" applyNumberFormat="1" applyFont="1" applyBorder="1"/>
    <xf numFmtId="187" fontId="7" fillId="0" borderId="18" xfId="1" applyFont="1" applyBorder="1" applyAlignment="1">
      <alignment horizontal="right"/>
    </xf>
    <xf numFmtId="187" fontId="16" fillId="0" borderId="18" xfId="1" applyFont="1" applyBorder="1" applyAlignment="1">
      <alignment horizontal="right"/>
    </xf>
    <xf numFmtId="187" fontId="9" fillId="0" borderId="18" xfId="1" applyFont="1" applyBorder="1" applyAlignment="1">
      <alignment horizontal="right"/>
    </xf>
    <xf numFmtId="187" fontId="10" fillId="0" borderId="18" xfId="1" applyFont="1" applyBorder="1" applyAlignment="1">
      <alignment horizontal="right"/>
    </xf>
    <xf numFmtId="187" fontId="14" fillId="0" borderId="18" xfId="1" applyFont="1" applyBorder="1" applyAlignment="1">
      <alignment horizontal="right"/>
    </xf>
    <xf numFmtId="187" fontId="11" fillId="0" borderId="18" xfId="1" applyFont="1" applyBorder="1" applyAlignment="1">
      <alignment horizontal="right"/>
    </xf>
    <xf numFmtId="187" fontId="16" fillId="0" borderId="18" xfId="1" applyFont="1" applyBorder="1" applyAlignment="1">
      <alignment horizontal="center"/>
    </xf>
    <xf numFmtId="187" fontId="20" fillId="0" borderId="18" xfId="1" applyFont="1" applyBorder="1" applyAlignment="1">
      <alignment horizontal="right"/>
    </xf>
    <xf numFmtId="187" fontId="18" fillId="0" borderId="18" xfId="1" applyFont="1" applyBorder="1" applyAlignment="1">
      <alignment horizontal="right"/>
    </xf>
    <xf numFmtId="187" fontId="13" fillId="0" borderId="18" xfId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0" fontId="22" fillId="0" borderId="39" xfId="0" applyFont="1" applyBorder="1"/>
    <xf numFmtId="49" fontId="21" fillId="0" borderId="40" xfId="0" applyNumberFormat="1" applyFont="1" applyBorder="1" applyAlignment="1">
      <alignment horizontal="center"/>
    </xf>
    <xf numFmtId="4" fontId="21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187" fontId="15" fillId="0" borderId="20" xfId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187" fontId="3" fillId="0" borderId="11" xfId="1" applyFont="1" applyBorder="1" applyAlignment="1">
      <alignment horizontal="center"/>
    </xf>
    <xf numFmtId="187" fontId="13" fillId="0" borderId="11" xfId="1" applyFont="1" applyBorder="1" applyAlignment="1">
      <alignment horizontal="right"/>
    </xf>
    <xf numFmtId="188" fontId="3" fillId="0" borderId="20" xfId="1" applyNumberFormat="1" applyFont="1" applyBorder="1"/>
    <xf numFmtId="3" fontId="3" fillId="0" borderId="20" xfId="0" applyNumberFormat="1" applyFont="1" applyBorder="1"/>
    <xf numFmtId="0" fontId="3" fillId="0" borderId="20" xfId="0" applyFont="1" applyBorder="1" applyAlignment="1">
      <alignment horizontal="right"/>
    </xf>
    <xf numFmtId="187" fontId="17" fillId="0" borderId="10" xfId="1" applyNumberFormat="1" applyFont="1" applyBorder="1" applyAlignment="1">
      <alignment horizontal="right"/>
    </xf>
    <xf numFmtId="187" fontId="13" fillId="0" borderId="20" xfId="1" applyFont="1" applyBorder="1"/>
    <xf numFmtId="187" fontId="19" fillId="0" borderId="20" xfId="1" applyFont="1" applyBorder="1"/>
    <xf numFmtId="0" fontId="22" fillId="0" borderId="0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187" fontId="19" fillId="0" borderId="11" xfId="1" applyNumberFormat="1" applyFont="1" applyBorder="1" applyAlignment="1">
      <alignment horizontal="right"/>
    </xf>
    <xf numFmtId="187" fontId="16" fillId="0" borderId="3" xfId="1" applyFont="1" applyBorder="1" applyAlignment="1">
      <alignment horizontal="right"/>
    </xf>
    <xf numFmtId="187" fontId="9" fillId="0" borderId="3" xfId="1" applyFont="1" applyBorder="1" applyAlignment="1">
      <alignment horizontal="right"/>
    </xf>
    <xf numFmtId="187" fontId="14" fillId="0" borderId="3" xfId="1" applyFont="1" applyBorder="1" applyAlignment="1">
      <alignment horizontal="right"/>
    </xf>
    <xf numFmtId="187" fontId="16" fillId="0" borderId="3" xfId="1" applyFont="1" applyBorder="1" applyAlignment="1">
      <alignment horizontal="center"/>
    </xf>
    <xf numFmtId="187" fontId="20" fillId="0" borderId="3" xfId="1" applyFont="1" applyBorder="1" applyAlignment="1">
      <alignment horizontal="right"/>
    </xf>
    <xf numFmtId="187" fontId="18" fillId="0" borderId="3" xfId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187" fontId="7" fillId="0" borderId="20" xfId="1" applyFont="1" applyBorder="1" applyAlignment="1">
      <alignment horizontal="right"/>
    </xf>
    <xf numFmtId="187" fontId="10" fillId="0" borderId="3" xfId="1" applyFont="1" applyBorder="1" applyAlignment="1">
      <alignment horizontal="right"/>
    </xf>
    <xf numFmtId="187" fontId="30" fillId="0" borderId="3" xfId="1" applyFont="1" applyBorder="1" applyAlignment="1">
      <alignment horizontal="right"/>
    </xf>
    <xf numFmtId="187" fontId="30" fillId="0" borderId="11" xfId="1" applyFont="1" applyBorder="1" applyAlignment="1">
      <alignment horizontal="right"/>
    </xf>
    <xf numFmtId="49" fontId="22" fillId="0" borderId="0" xfId="0" applyNumberFormat="1" applyFont="1"/>
    <xf numFmtId="187" fontId="22" fillId="0" borderId="0" xfId="1" applyFont="1"/>
    <xf numFmtId="0" fontId="22" fillId="0" borderId="0" xfId="0" applyFont="1" applyAlignment="1"/>
    <xf numFmtId="0" fontId="22" fillId="0" borderId="0" xfId="0" applyFont="1" applyBorder="1" applyAlignment="1">
      <alignment horizontal="left"/>
    </xf>
    <xf numFmtId="0" fontId="22" fillId="0" borderId="4" xfId="0" applyFont="1" applyBorder="1"/>
    <xf numFmtId="0" fontId="22" fillId="0" borderId="29" xfId="0" applyFont="1" applyBorder="1"/>
    <xf numFmtId="0" fontId="22" fillId="0" borderId="1" xfId="0" applyFont="1" applyBorder="1"/>
    <xf numFmtId="0" fontId="31" fillId="0" borderId="0" xfId="0" applyFont="1"/>
    <xf numFmtId="49" fontId="22" fillId="0" borderId="4" xfId="0" applyNumberFormat="1" applyFont="1" applyBorder="1" applyAlignment="1">
      <alignment horizontal="center"/>
    </xf>
    <xf numFmtId="187" fontId="22" fillId="0" borderId="0" xfId="1" applyFont="1" applyBorder="1"/>
    <xf numFmtId="4" fontId="22" fillId="0" borderId="0" xfId="0" applyNumberFormat="1" applyFont="1" applyBorder="1"/>
    <xf numFmtId="187" fontId="22" fillId="0" borderId="6" xfId="1" applyFont="1" applyBorder="1"/>
    <xf numFmtId="0" fontId="21" fillId="0" borderId="4" xfId="0" applyFont="1" applyBorder="1"/>
    <xf numFmtId="0" fontId="22" fillId="0" borderId="0" xfId="0" applyFont="1" applyBorder="1" applyAlignment="1">
      <alignment horizontal="center"/>
    </xf>
    <xf numFmtId="187" fontId="21" fillId="0" borderId="36" xfId="1" applyFont="1" applyBorder="1" applyAlignment="1">
      <alignment horizontal="right"/>
    </xf>
    <xf numFmtId="187" fontId="21" fillId="0" borderId="37" xfId="1" applyNumberFormat="1" applyFont="1" applyBorder="1" applyAlignment="1">
      <alignment horizontal="right"/>
    </xf>
    <xf numFmtId="187" fontId="21" fillId="0" borderId="37" xfId="1" applyNumberFormat="1" applyFont="1" applyBorder="1"/>
    <xf numFmtId="187" fontId="22" fillId="0" borderId="3" xfId="1" applyFont="1" applyBorder="1" applyAlignment="1">
      <alignment horizontal="right" vertical="center"/>
    </xf>
    <xf numFmtId="187" fontId="21" fillId="0" borderId="19" xfId="1" applyNumberFormat="1" applyFont="1" applyBorder="1" applyAlignment="1">
      <alignment horizontal="center"/>
    </xf>
    <xf numFmtId="3" fontId="22" fillId="0" borderId="2" xfId="0" applyNumberFormat="1" applyFont="1" applyBorder="1"/>
    <xf numFmtId="187" fontId="22" fillId="0" borderId="2" xfId="1" applyNumberFormat="1" applyFont="1" applyBorder="1"/>
    <xf numFmtId="0" fontId="24" fillId="0" borderId="2" xfId="0" applyFont="1" applyBorder="1"/>
    <xf numFmtId="187" fontId="22" fillId="0" borderId="3" xfId="1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187" fontId="22" fillId="0" borderId="11" xfId="1" applyFont="1" applyBorder="1" applyAlignment="1">
      <alignment horizontal="right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187" fontId="22" fillId="0" borderId="11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vertical="center"/>
    </xf>
    <xf numFmtId="187" fontId="22" fillId="0" borderId="9" xfId="1" applyNumberFormat="1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49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87" fontId="22" fillId="0" borderId="9" xfId="1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187" fontId="22" fillId="0" borderId="3" xfId="1" applyNumberFormat="1" applyFont="1" applyBorder="1" applyAlignment="1">
      <alignment vertical="center"/>
    </xf>
    <xf numFmtId="187" fontId="22" fillId="0" borderId="13" xfId="1" applyNumberFormat="1" applyFont="1" applyBorder="1" applyAlignment="1">
      <alignment vertical="center"/>
    </xf>
    <xf numFmtId="187" fontId="22" fillId="0" borderId="18" xfId="1" applyNumberFormat="1" applyFont="1" applyBorder="1" applyAlignment="1">
      <alignment horizontal="right" vertical="center"/>
    </xf>
    <xf numFmtId="187" fontId="21" fillId="0" borderId="10" xfId="1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7" fontId="22" fillId="0" borderId="11" xfId="1" applyNumberFormat="1" applyFont="1" applyBorder="1" applyAlignment="1">
      <alignment vertical="center"/>
    </xf>
    <xf numFmtId="187" fontId="22" fillId="0" borderId="3" xfId="1" applyNumberFormat="1" applyFont="1" applyBorder="1" applyAlignment="1">
      <alignment horizontal="center" vertical="center"/>
    </xf>
    <xf numFmtId="3" fontId="25" fillId="0" borderId="0" xfId="0" applyNumberFormat="1" applyFont="1" applyBorder="1"/>
    <xf numFmtId="187" fontId="26" fillId="0" borderId="0" xfId="1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87" fontId="26" fillId="0" borderId="0" xfId="1" applyNumberFormat="1" applyFont="1" applyBorder="1"/>
    <xf numFmtId="187" fontId="25" fillId="0" borderId="0" xfId="1" applyNumberFormat="1" applyFont="1" applyBorder="1"/>
    <xf numFmtId="187" fontId="25" fillId="0" borderId="0" xfId="1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7" fontId="21" fillId="0" borderId="0" xfId="0" applyNumberFormat="1" applyFont="1" applyAlignment="1">
      <alignment horizontal="left"/>
    </xf>
    <xf numFmtId="0" fontId="21" fillId="0" borderId="0" xfId="0" applyFont="1" applyAlignment="1"/>
    <xf numFmtId="0" fontId="2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2" fillId="0" borderId="12" xfId="0" applyFont="1" applyBorder="1"/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left"/>
    </xf>
    <xf numFmtId="0" fontId="25" fillId="0" borderId="31" xfId="0" applyFont="1" applyBorder="1"/>
    <xf numFmtId="3" fontId="26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38</xdr:row>
      <xdr:rowOff>9525</xdr:rowOff>
    </xdr:from>
    <xdr:to>
      <xdr:col>0</xdr:col>
      <xdr:colOff>895350</xdr:colOff>
      <xdr:row>38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H61" sqref="H61"/>
    </sheetView>
  </sheetViews>
  <sheetFormatPr defaultRowHeight="20.25"/>
  <cols>
    <col min="1" max="1" width="43.5703125" style="170" customWidth="1"/>
    <col min="2" max="2" width="10.5703125" style="202" customWidth="1"/>
    <col min="3" max="3" width="19.85546875" style="170" customWidth="1"/>
    <col min="4" max="4" width="20.5703125" style="170" customWidth="1"/>
    <col min="5" max="5" width="9.140625" style="170"/>
    <col min="6" max="6" width="12.7109375" style="170" bestFit="1" customWidth="1"/>
    <col min="7" max="7" width="14.85546875" style="170" customWidth="1"/>
    <col min="8" max="16384" width="9.140625" style="170"/>
  </cols>
  <sheetData>
    <row r="1" spans="1:10" ht="15" customHeight="1">
      <c r="A1" s="425" t="s">
        <v>127</v>
      </c>
      <c r="B1" s="425"/>
      <c r="C1" s="425"/>
      <c r="D1" s="425"/>
    </row>
    <row r="2" spans="1:10" ht="21.75" customHeight="1">
      <c r="A2" s="426" t="s">
        <v>210</v>
      </c>
      <c r="B2" s="426"/>
      <c r="C2" s="426"/>
      <c r="D2" s="426"/>
    </row>
    <row r="3" spans="1:10" ht="18" customHeight="1">
      <c r="A3" s="426" t="s">
        <v>128</v>
      </c>
      <c r="B3" s="426"/>
      <c r="C3" s="426"/>
      <c r="D3" s="426"/>
    </row>
    <row r="4" spans="1:10" ht="19.5" customHeight="1">
      <c r="A4" s="427" t="s">
        <v>259</v>
      </c>
      <c r="B4" s="427"/>
      <c r="C4" s="427"/>
      <c r="D4" s="427"/>
    </row>
    <row r="5" spans="1:10" ht="13.5" customHeight="1">
      <c r="A5" s="431" t="s">
        <v>1</v>
      </c>
      <c r="B5" s="431" t="s">
        <v>82</v>
      </c>
      <c r="C5" s="431" t="s">
        <v>80</v>
      </c>
      <c r="D5" s="431" t="s">
        <v>89</v>
      </c>
    </row>
    <row r="6" spans="1:10" ht="9.75" customHeight="1">
      <c r="A6" s="435"/>
      <c r="B6" s="434"/>
      <c r="C6" s="435"/>
      <c r="D6" s="435"/>
    </row>
    <row r="7" spans="1:10" ht="18" customHeight="1">
      <c r="A7" s="212" t="s">
        <v>129</v>
      </c>
      <c r="B7" s="213"/>
      <c r="C7" s="214"/>
      <c r="D7" s="214"/>
    </row>
    <row r="8" spans="1:10" ht="18.75" customHeight="1">
      <c r="A8" s="215" t="s">
        <v>130</v>
      </c>
      <c r="B8" s="216" t="s">
        <v>109</v>
      </c>
      <c r="C8" s="217"/>
      <c r="D8" s="217"/>
    </row>
    <row r="9" spans="1:10">
      <c r="A9" s="180" t="s">
        <v>131</v>
      </c>
      <c r="B9" s="216" t="s">
        <v>132</v>
      </c>
      <c r="C9" s="218">
        <v>500000</v>
      </c>
      <c r="D9" s="181">
        <v>630552.17000000004</v>
      </c>
    </row>
    <row r="10" spans="1:10">
      <c r="A10" s="180" t="s">
        <v>133</v>
      </c>
      <c r="B10" s="216" t="s">
        <v>134</v>
      </c>
      <c r="C10" s="181">
        <v>170000</v>
      </c>
      <c r="D10" s="218">
        <v>130383.74</v>
      </c>
    </row>
    <row r="11" spans="1:10">
      <c r="A11" s="180" t="s">
        <v>135</v>
      </c>
      <c r="B11" s="216" t="s">
        <v>136</v>
      </c>
      <c r="C11" s="181">
        <v>60000</v>
      </c>
      <c r="D11" s="181">
        <v>47343</v>
      </c>
    </row>
    <row r="12" spans="1:10" ht="21" thickBot="1">
      <c r="A12" s="180" t="s">
        <v>172</v>
      </c>
      <c r="B12" s="216" t="s">
        <v>137</v>
      </c>
      <c r="C12" s="210">
        <v>100000</v>
      </c>
      <c r="D12" s="210">
        <v>100000</v>
      </c>
    </row>
    <row r="13" spans="1:10" ht="18" customHeight="1" thickBot="1">
      <c r="A13" s="219" t="s">
        <v>74</v>
      </c>
      <c r="B13" s="220"/>
      <c r="C13" s="221">
        <f>SUM(C9:C12)</f>
        <v>830000</v>
      </c>
      <c r="D13" s="222">
        <f>SUM(D9:D12)</f>
        <v>908278.91</v>
      </c>
      <c r="F13" s="223"/>
      <c r="G13" s="185"/>
      <c r="H13" s="185"/>
      <c r="I13" s="185"/>
      <c r="J13" s="185"/>
    </row>
    <row r="14" spans="1:10">
      <c r="A14" s="215" t="s">
        <v>138</v>
      </c>
      <c r="B14" s="224" t="s">
        <v>110</v>
      </c>
      <c r="C14" s="225"/>
      <c r="D14" s="225"/>
      <c r="G14" s="185"/>
      <c r="H14" s="185"/>
      <c r="I14" s="226"/>
      <c r="J14" s="185"/>
    </row>
    <row r="15" spans="1:10">
      <c r="A15" s="180" t="s">
        <v>139</v>
      </c>
      <c r="B15" s="224" t="s">
        <v>140</v>
      </c>
      <c r="C15" s="188">
        <v>75800</v>
      </c>
      <c r="D15" s="188"/>
      <c r="G15" s="226"/>
      <c r="H15" s="185"/>
      <c r="I15" s="185"/>
      <c r="J15" s="185"/>
    </row>
    <row r="16" spans="1:10">
      <c r="A16" s="180" t="s">
        <v>141</v>
      </c>
      <c r="B16" s="224" t="s">
        <v>142</v>
      </c>
      <c r="C16" s="181">
        <v>63500</v>
      </c>
      <c r="D16" s="218">
        <v>4396</v>
      </c>
      <c r="G16" s="185"/>
      <c r="H16" s="185"/>
      <c r="I16" s="185"/>
      <c r="J16" s="185"/>
    </row>
    <row r="17" spans="1:7">
      <c r="A17" s="180" t="s">
        <v>143</v>
      </c>
      <c r="B17" s="224" t="s">
        <v>144</v>
      </c>
      <c r="C17" s="181">
        <v>28000</v>
      </c>
      <c r="D17" s="181">
        <v>28550</v>
      </c>
    </row>
    <row r="18" spans="1:7">
      <c r="A18" s="180" t="s">
        <v>145</v>
      </c>
      <c r="B18" s="224" t="s">
        <v>146</v>
      </c>
      <c r="C18" s="181">
        <v>18000</v>
      </c>
      <c r="D18" s="181">
        <v>23575</v>
      </c>
    </row>
    <row r="19" spans="1:7" ht="24.75" customHeight="1">
      <c r="A19" s="180" t="s">
        <v>147</v>
      </c>
      <c r="B19" s="224" t="s">
        <v>148</v>
      </c>
      <c r="C19" s="227">
        <v>230000</v>
      </c>
      <c r="D19" s="181">
        <v>182120</v>
      </c>
    </row>
    <row r="20" spans="1:7" ht="24.75" customHeight="1">
      <c r="A20" s="180" t="s">
        <v>182</v>
      </c>
      <c r="B20" s="224" t="s">
        <v>191</v>
      </c>
      <c r="C20" s="181">
        <v>2600</v>
      </c>
      <c r="D20" s="181">
        <v>1241.5999999999999</v>
      </c>
    </row>
    <row r="21" spans="1:7" ht="19.5" customHeight="1">
      <c r="A21" s="180" t="s">
        <v>183</v>
      </c>
      <c r="B21" s="224" t="s">
        <v>192</v>
      </c>
      <c r="C21" s="210">
        <v>5300</v>
      </c>
      <c r="D21" s="210">
        <v>420</v>
      </c>
    </row>
    <row r="22" spans="1:7" ht="19.5" customHeight="1" thickBot="1">
      <c r="A22" s="180" t="s">
        <v>201</v>
      </c>
      <c r="B22" s="224" t="s">
        <v>193</v>
      </c>
      <c r="C22" s="228"/>
      <c r="D22" s="228"/>
    </row>
    <row r="23" spans="1:7" ht="20.25" customHeight="1" thickBot="1">
      <c r="A23" s="219" t="s">
        <v>74</v>
      </c>
      <c r="B23" s="220"/>
      <c r="C23" s="229">
        <f>SUM(C15+C16+C17+C18+C19+C20+C21)</f>
        <v>423200</v>
      </c>
      <c r="D23" s="229">
        <f>SUM(D15:D22)</f>
        <v>240302.6</v>
      </c>
      <c r="G23" s="223"/>
    </row>
    <row r="24" spans="1:7">
      <c r="A24" s="230" t="s">
        <v>149</v>
      </c>
      <c r="B24" s="224" t="s">
        <v>111</v>
      </c>
      <c r="C24" s="231"/>
      <c r="D24" s="231"/>
    </row>
    <row r="25" spans="1:7">
      <c r="A25" s="232" t="s">
        <v>150</v>
      </c>
      <c r="B25" s="224" t="s">
        <v>151</v>
      </c>
      <c r="C25" s="181">
        <v>80000</v>
      </c>
      <c r="D25" s="181">
        <v>111761.46</v>
      </c>
    </row>
    <row r="26" spans="1:7">
      <c r="A26" s="232" t="s">
        <v>184</v>
      </c>
      <c r="B26" s="216" t="s">
        <v>195</v>
      </c>
      <c r="C26" s="181">
        <v>2000</v>
      </c>
      <c r="D26" s="181"/>
    </row>
    <row r="27" spans="1:7" ht="21" thickBot="1">
      <c r="A27" s="232" t="s">
        <v>194</v>
      </c>
      <c r="B27" s="216" t="s">
        <v>196</v>
      </c>
      <c r="C27" s="210">
        <v>500</v>
      </c>
      <c r="D27" s="210"/>
    </row>
    <row r="28" spans="1:7" ht="20.25" customHeight="1" thickBot="1">
      <c r="A28" s="219" t="s">
        <v>74</v>
      </c>
      <c r="B28" s="220"/>
      <c r="C28" s="229">
        <f>SUM(C25:C27)</f>
        <v>82500</v>
      </c>
      <c r="D28" s="229">
        <f>SUM(D25:D27)</f>
        <v>111761.46</v>
      </c>
    </row>
    <row r="29" spans="1:7">
      <c r="A29" s="215" t="s">
        <v>152</v>
      </c>
      <c r="B29" s="224" t="s">
        <v>112</v>
      </c>
      <c r="C29" s="233"/>
      <c r="D29" s="234"/>
    </row>
    <row r="30" spans="1:7">
      <c r="A30" s="179" t="s">
        <v>185</v>
      </c>
      <c r="B30" s="224" t="s">
        <v>153</v>
      </c>
      <c r="C30" s="181">
        <v>126000</v>
      </c>
      <c r="D30" s="181">
        <v>57700</v>
      </c>
    </row>
    <row r="31" spans="1:7" ht="19.5" customHeight="1">
      <c r="A31" s="180" t="s">
        <v>186</v>
      </c>
      <c r="B31" s="216" t="s">
        <v>180</v>
      </c>
      <c r="C31" s="210">
        <v>9700</v>
      </c>
      <c r="D31" s="210">
        <v>499450</v>
      </c>
    </row>
    <row r="32" spans="1:7" ht="19.5" customHeight="1">
      <c r="A32" s="180" t="s">
        <v>187</v>
      </c>
      <c r="B32" s="216" t="s">
        <v>181</v>
      </c>
      <c r="C32" s="181">
        <v>500</v>
      </c>
      <c r="D32" s="181"/>
    </row>
    <row r="33" spans="1:7" ht="19.5" customHeight="1" thickBot="1">
      <c r="A33" s="180" t="s">
        <v>227</v>
      </c>
      <c r="B33" s="216"/>
      <c r="C33" s="210">
        <v>1000</v>
      </c>
      <c r="D33" s="210"/>
    </row>
    <row r="34" spans="1:7" ht="19.5" customHeight="1" thickBot="1">
      <c r="A34" s="219" t="s">
        <v>74</v>
      </c>
      <c r="B34" s="208"/>
      <c r="C34" s="229">
        <f>SUM(C30:C33)</f>
        <v>137200</v>
      </c>
      <c r="D34" s="229">
        <f>SUM(D30:D32)</f>
        <v>557150</v>
      </c>
    </row>
    <row r="35" spans="1:7" ht="20.25" customHeight="1">
      <c r="A35" s="235" t="s">
        <v>154</v>
      </c>
      <c r="B35" s="219"/>
      <c r="C35" s="218"/>
      <c r="D35" s="218"/>
    </row>
    <row r="36" spans="1:7" ht="19.5" customHeight="1">
      <c r="A36" s="235" t="s">
        <v>155</v>
      </c>
      <c r="B36" s="219">
        <v>415000</v>
      </c>
      <c r="C36" s="218"/>
      <c r="D36" s="218"/>
    </row>
    <row r="37" spans="1:7" ht="18.75" customHeight="1">
      <c r="A37" s="180" t="s">
        <v>156</v>
      </c>
      <c r="B37" s="219">
        <v>421006</v>
      </c>
      <c r="C37" s="181">
        <v>1265500</v>
      </c>
      <c r="D37" s="181">
        <v>1122001.24</v>
      </c>
    </row>
    <row r="38" spans="1:7">
      <c r="A38" s="180" t="s">
        <v>157</v>
      </c>
      <c r="B38" s="219">
        <v>421007</v>
      </c>
      <c r="C38" s="181">
        <v>3050000</v>
      </c>
      <c r="D38" s="218">
        <v>2187792.11</v>
      </c>
    </row>
    <row r="39" spans="1:7" ht="18.75" customHeight="1">
      <c r="A39" s="180" t="s">
        <v>189</v>
      </c>
      <c r="B39" s="236">
        <v>421002</v>
      </c>
      <c r="C39" s="227">
        <v>5324000</v>
      </c>
      <c r="D39" s="227">
        <v>6715982.46</v>
      </c>
    </row>
    <row r="40" spans="1:7" ht="20.25" customHeight="1">
      <c r="A40" s="180" t="s">
        <v>158</v>
      </c>
      <c r="B40" s="219">
        <v>421004</v>
      </c>
      <c r="C40" s="181">
        <v>4280000</v>
      </c>
      <c r="D40" s="218">
        <v>2969822.27</v>
      </c>
    </row>
    <row r="41" spans="1:7" ht="21.75" customHeight="1">
      <c r="A41" s="180" t="s">
        <v>159</v>
      </c>
      <c r="B41" s="219">
        <v>421005</v>
      </c>
      <c r="C41" s="181">
        <v>364000</v>
      </c>
      <c r="D41" s="237">
        <v>656092.42000000004</v>
      </c>
    </row>
    <row r="42" spans="1:7" ht="21.75" customHeight="1">
      <c r="A42" s="185"/>
      <c r="B42" s="174"/>
      <c r="C42" s="203"/>
      <c r="D42" s="238"/>
    </row>
    <row r="43" spans="1:7" ht="21.75" customHeight="1">
      <c r="A43" s="185"/>
      <c r="B43" s="174"/>
      <c r="C43" s="203"/>
      <c r="D43" s="238"/>
    </row>
    <row r="44" spans="1:7" ht="21.75" customHeight="1">
      <c r="A44" s="428" t="s">
        <v>179</v>
      </c>
      <c r="B44" s="428"/>
      <c r="C44" s="428"/>
      <c r="D44" s="428"/>
    </row>
    <row r="45" spans="1:7" ht="21.75" customHeight="1">
      <c r="A45" s="429" t="s">
        <v>1</v>
      </c>
      <c r="B45" s="431" t="s">
        <v>82</v>
      </c>
      <c r="C45" s="431" t="s">
        <v>80</v>
      </c>
      <c r="D45" s="431" t="s">
        <v>89</v>
      </c>
    </row>
    <row r="46" spans="1:7" ht="21.75" customHeight="1" thickBot="1">
      <c r="A46" s="430"/>
      <c r="B46" s="432"/>
      <c r="C46" s="433"/>
      <c r="D46" s="433"/>
    </row>
    <row r="47" spans="1:7" ht="18.75" customHeight="1">
      <c r="A47" s="239" t="s">
        <v>188</v>
      </c>
      <c r="B47" s="219">
        <v>421011</v>
      </c>
      <c r="C47" s="181">
        <v>2500</v>
      </c>
      <c r="D47" s="181" t="s">
        <v>5</v>
      </c>
      <c r="G47" s="170" t="s">
        <v>85</v>
      </c>
    </row>
    <row r="48" spans="1:7" ht="20.25" customHeight="1">
      <c r="A48" s="240" t="s">
        <v>160</v>
      </c>
      <c r="B48" s="236">
        <v>421012</v>
      </c>
      <c r="C48" s="227">
        <v>99500</v>
      </c>
      <c r="D48" s="227">
        <v>19931.72</v>
      </c>
    </row>
    <row r="49" spans="1:7">
      <c r="A49" s="241" t="s">
        <v>161</v>
      </c>
      <c r="B49" s="216" t="s">
        <v>162</v>
      </c>
      <c r="C49" s="237">
        <v>69300</v>
      </c>
      <c r="D49" s="237">
        <v>106915.5</v>
      </c>
    </row>
    <row r="50" spans="1:7">
      <c r="A50" s="242" t="s">
        <v>163</v>
      </c>
      <c r="B50" s="243">
        <v>421014</v>
      </c>
      <c r="C50" s="237">
        <v>85000</v>
      </c>
      <c r="D50" s="237" t="s">
        <v>5</v>
      </c>
    </row>
    <row r="51" spans="1:7">
      <c r="A51" s="239" t="s">
        <v>164</v>
      </c>
      <c r="B51" s="219">
        <v>421015</v>
      </c>
      <c r="C51" s="237">
        <v>2567000</v>
      </c>
      <c r="D51" s="237">
        <v>2014460</v>
      </c>
      <c r="G51" s="223"/>
    </row>
    <row r="52" spans="1:7">
      <c r="A52" s="241" t="s">
        <v>165</v>
      </c>
      <c r="B52" s="216" t="s">
        <v>166</v>
      </c>
      <c r="C52" s="244">
        <v>7000</v>
      </c>
      <c r="D52" s="244">
        <v>4700</v>
      </c>
    </row>
    <row r="53" spans="1:7" ht="21" thickBot="1">
      <c r="A53" s="241" t="s">
        <v>228</v>
      </c>
      <c r="B53" s="216"/>
      <c r="C53" s="245">
        <v>12800</v>
      </c>
      <c r="D53" s="245">
        <v>2050</v>
      </c>
    </row>
    <row r="54" spans="1:7" ht="21" thickBot="1">
      <c r="A54" s="246" t="s">
        <v>74</v>
      </c>
      <c r="B54" s="216"/>
      <c r="C54" s="229">
        <f>SUM(C37+C38+C39+C40+C41+C47+C48+C49+C50+C51+C52+C53)</f>
        <v>17126600</v>
      </c>
      <c r="D54" s="229">
        <f>SUM(D37+D38+D39+D40+D41+D48+D49+D51+D52+D53)</f>
        <v>15799747.719999999</v>
      </c>
    </row>
    <row r="55" spans="1:7">
      <c r="A55" s="247" t="s">
        <v>167</v>
      </c>
      <c r="B55" s="216" t="s">
        <v>114</v>
      </c>
      <c r="C55" s="248"/>
      <c r="D55" s="249"/>
    </row>
    <row r="56" spans="1:7" ht="21" thickBot="1">
      <c r="A56" s="239" t="s">
        <v>168</v>
      </c>
      <c r="B56" s="219">
        <v>416001</v>
      </c>
      <c r="C56" s="237">
        <v>500</v>
      </c>
      <c r="D56" s="237" t="s">
        <v>5</v>
      </c>
    </row>
    <row r="57" spans="1:7" ht="21" thickBot="1">
      <c r="A57" s="250" t="s">
        <v>74</v>
      </c>
      <c r="B57" s="219"/>
      <c r="C57" s="229">
        <f>SUM(C56)</f>
        <v>500</v>
      </c>
      <c r="D57" s="251" t="s">
        <v>5</v>
      </c>
    </row>
    <row r="58" spans="1:7">
      <c r="A58" s="252" t="s">
        <v>169</v>
      </c>
      <c r="B58" s="253">
        <v>430000</v>
      </c>
      <c r="C58" s="254"/>
      <c r="D58" s="254"/>
    </row>
    <row r="59" spans="1:7">
      <c r="A59" s="255" t="s">
        <v>173</v>
      </c>
      <c r="B59" s="224" t="s">
        <v>115</v>
      </c>
      <c r="C59" s="248"/>
      <c r="D59" s="248"/>
    </row>
    <row r="60" spans="1:7">
      <c r="A60" s="256" t="s">
        <v>202</v>
      </c>
      <c r="B60" s="253">
        <v>431002</v>
      </c>
      <c r="C60" s="244">
        <v>9000000</v>
      </c>
      <c r="D60" s="244">
        <v>9078828</v>
      </c>
    </row>
    <row r="61" spans="1:7" ht="21" thickBot="1">
      <c r="A61" s="250" t="s">
        <v>74</v>
      </c>
      <c r="B61" s="220"/>
      <c r="C61" s="257">
        <f>SUM(C60)</f>
        <v>9000000</v>
      </c>
      <c r="D61" s="388">
        <f>SUM(D60)</f>
        <v>9078828</v>
      </c>
    </row>
    <row r="62" spans="1:7" ht="21" thickBot="1">
      <c r="A62" s="258" t="s">
        <v>81</v>
      </c>
      <c r="B62" s="259"/>
      <c r="C62" s="389">
        <f>SUM(C13+C23+C28+C34+C54+C57+C61)</f>
        <v>27600000</v>
      </c>
      <c r="D62" s="390">
        <f>SUM(D13+D23+D28+D34+D54+D61)</f>
        <v>26696068.689999998</v>
      </c>
    </row>
    <row r="63" spans="1:7" ht="21" thickTop="1"/>
  </sheetData>
  <mergeCells count="13">
    <mergeCell ref="A45:A46"/>
    <mergeCell ref="B45:B46"/>
    <mergeCell ref="C45:C46"/>
    <mergeCell ref="D45:D46"/>
    <mergeCell ref="B5:B6"/>
    <mergeCell ref="A5:A6"/>
    <mergeCell ref="C5:C6"/>
    <mergeCell ref="D5:D6"/>
    <mergeCell ref="A1:D1"/>
    <mergeCell ref="A2:D2"/>
    <mergeCell ref="A3:D3"/>
    <mergeCell ref="A4:D4"/>
    <mergeCell ref="A44:D44"/>
  </mergeCells>
  <phoneticPr fontId="0" type="noConversion"/>
  <pageMargins left="0.74803149606299213" right="0.38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opLeftCell="A19" workbookViewId="0">
      <selection activeCell="J44" sqref="J44"/>
    </sheetView>
  </sheetViews>
  <sheetFormatPr defaultRowHeight="20.25"/>
  <cols>
    <col min="1" max="1" width="13.42578125" style="170" customWidth="1"/>
    <col min="2" max="2" width="15.42578125" style="170" customWidth="1"/>
    <col min="3" max="3" width="14.85546875" style="170" customWidth="1"/>
    <col min="4" max="4" width="13.28515625" style="170" customWidth="1"/>
    <col min="5" max="5" width="13" style="170" customWidth="1"/>
    <col min="6" max="6" width="18.5703125" style="170" customWidth="1"/>
    <col min="7" max="7" width="11.7109375" style="170" customWidth="1"/>
    <col min="8" max="9" width="9.140625" style="170"/>
    <col min="10" max="10" width="10.28515625" style="170" bestFit="1" customWidth="1"/>
    <col min="11" max="16384" width="9.140625" style="170"/>
  </cols>
  <sheetData>
    <row r="1" spans="1:10" ht="20.25" customHeight="1">
      <c r="A1" s="426" t="s">
        <v>32</v>
      </c>
      <c r="B1" s="426"/>
      <c r="C1" s="426"/>
      <c r="D1" s="436"/>
      <c r="E1" s="378"/>
    </row>
    <row r="2" spans="1:10" ht="19.5" customHeight="1">
      <c r="A2" s="437" t="s">
        <v>33</v>
      </c>
      <c r="B2" s="437"/>
      <c r="C2" s="437"/>
      <c r="D2" s="438"/>
      <c r="E2" s="379"/>
      <c r="F2" s="380"/>
      <c r="G2" s="380"/>
      <c r="H2" s="185"/>
    </row>
    <row r="3" spans="1:10" ht="20.25" customHeight="1">
      <c r="A3" s="170" t="s">
        <v>273</v>
      </c>
      <c r="B3" s="378"/>
      <c r="E3" s="378"/>
      <c r="F3" s="375">
        <v>30809318.32</v>
      </c>
      <c r="H3" s="185"/>
    </row>
    <row r="4" spans="1:10" ht="18.75" customHeight="1">
      <c r="A4" s="170" t="s">
        <v>62</v>
      </c>
      <c r="B4" s="193"/>
      <c r="E4" s="378"/>
      <c r="F4" s="375"/>
    </row>
    <row r="5" spans="1:10" ht="6" customHeight="1">
      <c r="B5" s="185"/>
      <c r="E5" s="378"/>
      <c r="H5" s="374"/>
      <c r="I5" s="360"/>
      <c r="J5" s="375"/>
    </row>
    <row r="6" spans="1:10">
      <c r="A6" s="381" t="s">
        <v>272</v>
      </c>
      <c r="B6" s="185"/>
      <c r="E6" s="378"/>
    </row>
    <row r="7" spans="1:10" ht="17.25" customHeight="1">
      <c r="A7" s="277" t="s">
        <v>68</v>
      </c>
      <c r="B7" s="360" t="s">
        <v>69</v>
      </c>
      <c r="C7" s="202" t="s">
        <v>70</v>
      </c>
      <c r="D7" s="185"/>
      <c r="E7" s="382"/>
    </row>
    <row r="8" spans="1:10">
      <c r="A8" s="277" t="s">
        <v>170</v>
      </c>
      <c r="B8" s="193" t="s">
        <v>171</v>
      </c>
      <c r="C8" s="383">
        <v>1000</v>
      </c>
      <c r="E8" s="378"/>
      <c r="J8" s="223"/>
    </row>
    <row r="9" spans="1:10" ht="21" customHeight="1">
      <c r="A9" s="277" t="s">
        <v>212</v>
      </c>
      <c r="B9" s="193" t="s">
        <v>207</v>
      </c>
      <c r="C9" s="383">
        <v>1000</v>
      </c>
      <c r="E9" s="378"/>
      <c r="F9" s="384"/>
      <c r="G9" s="170" t="s">
        <v>85</v>
      </c>
      <c r="H9" s="170" t="s">
        <v>85</v>
      </c>
      <c r="J9" s="223"/>
    </row>
    <row r="10" spans="1:10" ht="19.5" customHeight="1">
      <c r="A10" s="277" t="s">
        <v>274</v>
      </c>
      <c r="B10" s="277" t="s">
        <v>275</v>
      </c>
      <c r="C10" s="375">
        <v>1440</v>
      </c>
      <c r="E10" s="378"/>
      <c r="F10" s="383"/>
      <c r="J10" s="223"/>
    </row>
    <row r="11" spans="1:10" ht="19.5" customHeight="1">
      <c r="A11" s="277"/>
      <c r="B11" s="277" t="s">
        <v>276</v>
      </c>
      <c r="C11" s="375">
        <v>1508</v>
      </c>
      <c r="E11" s="378"/>
      <c r="F11" s="383"/>
      <c r="G11" s="170" t="s">
        <v>85</v>
      </c>
      <c r="J11" s="223"/>
    </row>
    <row r="12" spans="1:10" ht="19.5" customHeight="1">
      <c r="A12" s="277" t="s">
        <v>277</v>
      </c>
      <c r="B12" s="277" t="s">
        <v>278</v>
      </c>
      <c r="C12" s="375">
        <v>7200</v>
      </c>
      <c r="E12" s="378"/>
      <c r="F12" s="383"/>
      <c r="I12" s="170" t="s">
        <v>85</v>
      </c>
      <c r="J12" s="223"/>
    </row>
    <row r="13" spans="1:10" ht="19.5" customHeight="1">
      <c r="A13" s="277" t="s">
        <v>279</v>
      </c>
      <c r="B13" s="277" t="s">
        <v>280</v>
      </c>
      <c r="C13" s="375">
        <v>750</v>
      </c>
      <c r="E13" s="378"/>
      <c r="F13" s="383"/>
      <c r="J13" s="223"/>
    </row>
    <row r="14" spans="1:10" ht="19.5" customHeight="1">
      <c r="A14" s="277" t="s">
        <v>281</v>
      </c>
      <c r="B14" s="277" t="s">
        <v>282</v>
      </c>
      <c r="C14" s="375">
        <v>4625</v>
      </c>
      <c r="E14" s="378"/>
      <c r="F14" s="383" t="s">
        <v>85</v>
      </c>
      <c r="J14" s="223"/>
    </row>
    <row r="15" spans="1:10" ht="19.5" customHeight="1">
      <c r="A15" s="277"/>
      <c r="B15" s="277" t="s">
        <v>283</v>
      </c>
      <c r="C15" s="375">
        <v>2762.1</v>
      </c>
      <c r="E15" s="378"/>
      <c r="F15" s="383"/>
      <c r="J15" s="223"/>
    </row>
    <row r="16" spans="1:10" ht="19.5" customHeight="1">
      <c r="A16" s="277"/>
      <c r="B16" s="277" t="s">
        <v>284</v>
      </c>
      <c r="C16" s="375">
        <v>1060</v>
      </c>
      <c r="E16" s="378"/>
      <c r="F16" s="383"/>
      <c r="J16" s="223"/>
    </row>
    <row r="17" spans="1:10" ht="19.5" customHeight="1">
      <c r="A17" s="277" t="s">
        <v>285</v>
      </c>
      <c r="B17" s="277" t="s">
        <v>286</v>
      </c>
      <c r="C17" s="375">
        <v>5026.5200000000004</v>
      </c>
      <c r="E17" s="378"/>
      <c r="F17" s="383" t="s">
        <v>85</v>
      </c>
      <c r="J17" s="223"/>
    </row>
    <row r="18" spans="1:10" ht="19.5" customHeight="1">
      <c r="A18" s="277"/>
      <c r="B18" s="277" t="s">
        <v>287</v>
      </c>
      <c r="C18" s="375">
        <v>3778</v>
      </c>
      <c r="E18" s="378"/>
      <c r="F18" s="383"/>
      <c r="J18" s="223"/>
    </row>
    <row r="19" spans="1:10" ht="19.5" customHeight="1">
      <c r="A19" s="277"/>
      <c r="B19" s="277" t="s">
        <v>288</v>
      </c>
      <c r="C19" s="375">
        <v>27936.45</v>
      </c>
      <c r="E19" s="378"/>
      <c r="F19" s="383"/>
      <c r="J19" s="223"/>
    </row>
    <row r="20" spans="1:10" ht="19.5" customHeight="1">
      <c r="A20" s="277" t="s">
        <v>289</v>
      </c>
      <c r="B20" s="277" t="s">
        <v>291</v>
      </c>
      <c r="C20" s="375">
        <v>1500</v>
      </c>
      <c r="E20" s="378"/>
      <c r="F20" s="383"/>
      <c r="J20" s="223"/>
    </row>
    <row r="21" spans="1:10" ht="19.5" customHeight="1">
      <c r="A21" s="277"/>
      <c r="B21" s="277" t="s">
        <v>290</v>
      </c>
      <c r="C21" s="375">
        <v>6609.56</v>
      </c>
      <c r="E21" s="378"/>
      <c r="F21" s="383"/>
      <c r="J21" s="223"/>
    </row>
    <row r="22" spans="1:10" ht="19.5" customHeight="1">
      <c r="A22" s="277"/>
      <c r="B22" s="277" t="s">
        <v>292</v>
      </c>
      <c r="C22" s="375">
        <v>57876</v>
      </c>
      <c r="E22" s="378"/>
      <c r="F22" s="383"/>
      <c r="J22" s="223"/>
    </row>
    <row r="23" spans="1:10" ht="19.5" customHeight="1">
      <c r="A23" s="277"/>
      <c r="B23" s="277" t="s">
        <v>293</v>
      </c>
      <c r="C23" s="375">
        <v>70000</v>
      </c>
      <c r="E23" s="378"/>
      <c r="F23" s="383"/>
      <c r="J23" s="223"/>
    </row>
    <row r="24" spans="1:10" ht="19.5" customHeight="1">
      <c r="A24" s="277" t="s">
        <v>294</v>
      </c>
      <c r="B24" s="277" t="s">
        <v>295</v>
      </c>
      <c r="C24" s="375">
        <v>1925</v>
      </c>
      <c r="E24" s="378"/>
      <c r="F24" s="383"/>
      <c r="J24" s="223"/>
    </row>
    <row r="25" spans="1:10" ht="19.5" customHeight="1">
      <c r="A25" s="277"/>
      <c r="B25" s="277" t="s">
        <v>296</v>
      </c>
      <c r="C25" s="375">
        <v>5580</v>
      </c>
      <c r="E25" s="378"/>
      <c r="F25" s="383"/>
      <c r="J25" s="223"/>
    </row>
    <row r="26" spans="1:10" ht="19.5" customHeight="1">
      <c r="A26" s="277"/>
      <c r="B26" s="277" t="s">
        <v>297</v>
      </c>
      <c r="C26" s="375">
        <v>3000</v>
      </c>
      <c r="E26" s="378"/>
      <c r="F26" s="383"/>
      <c r="J26" s="223"/>
    </row>
    <row r="27" spans="1:10" ht="19.5" customHeight="1">
      <c r="A27" s="277"/>
      <c r="B27" s="277" t="s">
        <v>298</v>
      </c>
      <c r="C27" s="375">
        <v>1600</v>
      </c>
      <c r="E27" s="378"/>
      <c r="F27" s="383"/>
      <c r="J27" s="223"/>
    </row>
    <row r="28" spans="1:10" ht="19.5" customHeight="1">
      <c r="A28" s="277"/>
      <c r="B28" s="277" t="s">
        <v>299</v>
      </c>
      <c r="C28" s="375">
        <v>2400</v>
      </c>
      <c r="E28" s="378"/>
      <c r="F28" s="383"/>
      <c r="J28" s="223"/>
    </row>
    <row r="29" spans="1:10" ht="19.5" customHeight="1">
      <c r="A29" s="277"/>
      <c r="B29" s="277" t="s">
        <v>300</v>
      </c>
      <c r="C29" s="375">
        <v>4200</v>
      </c>
      <c r="E29" s="378"/>
      <c r="F29" s="383"/>
      <c r="J29" s="223"/>
    </row>
    <row r="30" spans="1:10" ht="19.5" customHeight="1">
      <c r="A30" s="277"/>
      <c r="B30" s="277" t="s">
        <v>301</v>
      </c>
      <c r="C30" s="375">
        <v>3922</v>
      </c>
      <c r="E30" s="378"/>
      <c r="F30" s="383"/>
      <c r="J30" s="223"/>
    </row>
    <row r="31" spans="1:10" ht="19.5" customHeight="1">
      <c r="A31" s="277"/>
      <c r="B31" s="277" t="s">
        <v>302</v>
      </c>
      <c r="C31" s="375">
        <v>14162.72</v>
      </c>
      <c r="E31" s="378"/>
      <c r="F31" s="383"/>
      <c r="J31" s="223"/>
    </row>
    <row r="32" spans="1:10" ht="19.5" customHeight="1">
      <c r="A32" s="277"/>
      <c r="B32" s="277" t="s">
        <v>303</v>
      </c>
      <c r="C32" s="375">
        <v>752</v>
      </c>
      <c r="E32" s="378"/>
      <c r="F32" s="383">
        <f>SUM(C8+C9+C10+C11+C12+C13+C14+C15+C16+C17+C18+C19+C20+C21+C22+C23+C24+C25+C26+C27+C28+C29+C30+C31+C32)</f>
        <v>231613.35</v>
      </c>
      <c r="J32" s="223"/>
    </row>
    <row r="33" spans="1:10" ht="19.5" customHeight="1" thickBot="1">
      <c r="A33" s="277"/>
      <c r="B33" s="277"/>
      <c r="C33" s="375"/>
      <c r="E33" s="378"/>
      <c r="F33" s="385">
        <f>SUM(F3-F32)</f>
        <v>30577704.969999999</v>
      </c>
      <c r="J33" s="223"/>
    </row>
    <row r="34" spans="1:10" ht="19.5" customHeight="1" thickTop="1">
      <c r="A34" s="277"/>
      <c r="B34" s="277"/>
      <c r="C34" s="375"/>
      <c r="E34" s="378"/>
      <c r="F34" s="383" t="s">
        <v>85</v>
      </c>
      <c r="J34" s="223"/>
    </row>
    <row r="35" spans="1:10" ht="13.5" customHeight="1">
      <c r="B35" s="202"/>
      <c r="E35" s="378"/>
      <c r="F35" s="383"/>
    </row>
    <row r="36" spans="1:10" ht="18" customHeight="1">
      <c r="A36" s="178" t="s">
        <v>34</v>
      </c>
      <c r="B36" s="177"/>
      <c r="E36" s="386" t="s">
        <v>73</v>
      </c>
    </row>
    <row r="37" spans="1:10">
      <c r="A37" s="170" t="s">
        <v>220</v>
      </c>
      <c r="E37" s="378" t="s">
        <v>221</v>
      </c>
      <c r="F37" s="185"/>
    </row>
    <row r="38" spans="1:10">
      <c r="B38" s="202" t="s">
        <v>59</v>
      </c>
      <c r="E38" s="378" t="s">
        <v>305</v>
      </c>
      <c r="F38" s="193"/>
    </row>
    <row r="39" spans="1:10" ht="18" customHeight="1">
      <c r="B39" s="202" t="s">
        <v>35</v>
      </c>
      <c r="E39" s="378" t="s">
        <v>306</v>
      </c>
      <c r="F39" s="193"/>
    </row>
    <row r="40" spans="1:10" ht="20.25" customHeight="1">
      <c r="B40" s="202" t="s">
        <v>304</v>
      </c>
      <c r="E40" s="378" t="s">
        <v>307</v>
      </c>
      <c r="F40" s="360"/>
    </row>
    <row r="41" spans="1:10">
      <c r="D41" s="185"/>
      <c r="E41" s="185"/>
    </row>
    <row r="42" spans="1:10">
      <c r="D42" s="185"/>
      <c r="E42" s="185"/>
    </row>
    <row r="43" spans="1:10">
      <c r="D43" s="185"/>
      <c r="E43" s="185"/>
    </row>
    <row r="44" spans="1:10">
      <c r="A44" s="202"/>
      <c r="B44" s="185"/>
      <c r="C44" s="376"/>
    </row>
    <row r="45" spans="1:10">
      <c r="A45" s="377"/>
      <c r="B45" s="185"/>
    </row>
    <row r="46" spans="1:10">
      <c r="A46" s="185"/>
      <c r="B46" s="185"/>
    </row>
    <row r="47" spans="1:10">
      <c r="A47" s="185"/>
      <c r="B47" s="185"/>
    </row>
    <row r="48" spans="1:10">
      <c r="A48" s="185"/>
      <c r="B48" s="185"/>
    </row>
    <row r="49" spans="1:2">
      <c r="A49" s="185"/>
      <c r="B49" s="185"/>
    </row>
    <row r="50" spans="1:2">
      <c r="A50" s="193"/>
      <c r="B50" s="185"/>
    </row>
    <row r="51" spans="1:2">
      <c r="A51" s="193"/>
      <c r="B51" s="185"/>
    </row>
    <row r="52" spans="1:2">
      <c r="A52" s="360"/>
      <c r="B52" s="185"/>
    </row>
    <row r="53" spans="1:2">
      <c r="A53" s="185"/>
      <c r="B53" s="185"/>
    </row>
    <row r="54" spans="1:2">
      <c r="A54" s="185"/>
      <c r="B54" s="185"/>
    </row>
    <row r="55" spans="1:2">
      <c r="A55" s="185"/>
      <c r="B55" s="185"/>
    </row>
    <row r="56" spans="1:2">
      <c r="A56" s="185"/>
      <c r="B56" s="185"/>
    </row>
    <row r="57" spans="1:2">
      <c r="A57" s="185"/>
      <c r="B57" s="185"/>
    </row>
    <row r="58" spans="1:2">
      <c r="A58" s="185"/>
      <c r="B58" s="185"/>
    </row>
    <row r="59" spans="1:2">
      <c r="A59" s="185"/>
      <c r="B59" s="185"/>
    </row>
    <row r="60" spans="1:2">
      <c r="B60" s="185"/>
    </row>
    <row r="61" spans="1:2">
      <c r="B61" s="185"/>
    </row>
    <row r="62" spans="1:2">
      <c r="B62" s="185"/>
    </row>
    <row r="63" spans="1:2">
      <c r="B63" s="185"/>
    </row>
    <row r="64" spans="1:2">
      <c r="B64" s="185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E12" sqref="E12"/>
    </sheetView>
  </sheetViews>
  <sheetFormatPr defaultRowHeight="20.25"/>
  <cols>
    <col min="1" max="1" width="56.85546875" style="170" customWidth="1"/>
    <col min="2" max="2" width="13.7109375" style="170" customWidth="1"/>
    <col min="3" max="16384" width="9.140625" style="170"/>
  </cols>
  <sheetData>
    <row r="1" spans="1:2">
      <c r="A1" s="426" t="s">
        <v>17</v>
      </c>
      <c r="B1" s="426"/>
    </row>
    <row r="2" spans="1:2">
      <c r="A2" s="426" t="s">
        <v>265</v>
      </c>
      <c r="B2" s="426"/>
    </row>
    <row r="3" spans="1:2">
      <c r="A3" s="260" t="s">
        <v>125</v>
      </c>
      <c r="B3" s="260"/>
    </row>
    <row r="4" spans="1:2">
      <c r="A4" s="260"/>
      <c r="B4" s="260"/>
    </row>
    <row r="5" spans="1:2">
      <c r="A5" s="170" t="s">
        <v>177</v>
      </c>
      <c r="B5" s="268">
        <v>569.70000000000005</v>
      </c>
    </row>
    <row r="6" spans="1:2">
      <c r="A6" s="170" t="s">
        <v>126</v>
      </c>
      <c r="B6" s="265">
        <v>3046.03</v>
      </c>
    </row>
    <row r="7" spans="1:2">
      <c r="A7" s="170" t="s">
        <v>224</v>
      </c>
      <c r="B7" s="265">
        <v>4625</v>
      </c>
    </row>
    <row r="8" spans="1:2">
      <c r="A8" s="170" t="s">
        <v>266</v>
      </c>
      <c r="B8" s="265">
        <v>19577.23</v>
      </c>
    </row>
    <row r="9" spans="1:2" ht="21" thickBot="1">
      <c r="B9" s="269">
        <f>SUM(B5:B8)</f>
        <v>27817.96</v>
      </c>
    </row>
    <row r="10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1" sqref="B11"/>
    </sheetView>
  </sheetViews>
  <sheetFormatPr defaultRowHeight="20.25"/>
  <cols>
    <col min="1" max="1" width="55.140625" style="170" customWidth="1"/>
    <col min="2" max="2" width="17.7109375" style="170" customWidth="1"/>
    <col min="3" max="16384" width="9.140625" style="170"/>
  </cols>
  <sheetData>
    <row r="1" spans="1:3">
      <c r="A1" s="426" t="s">
        <v>17</v>
      </c>
      <c r="B1" s="426"/>
      <c r="C1" s="263"/>
    </row>
    <row r="2" spans="1:3">
      <c r="A2" s="426" t="s">
        <v>264</v>
      </c>
      <c r="B2" s="426"/>
      <c r="C2" s="263"/>
    </row>
    <row r="3" spans="1:3">
      <c r="A3" s="439" t="s">
        <v>124</v>
      </c>
      <c r="B3" s="439"/>
      <c r="C3" s="264"/>
    </row>
    <row r="5" spans="1:3">
      <c r="A5" s="170" t="s">
        <v>86</v>
      </c>
      <c r="B5" s="265">
        <v>1462.8</v>
      </c>
    </row>
    <row r="6" spans="1:3">
      <c r="A6" s="170" t="s">
        <v>253</v>
      </c>
      <c r="B6" s="265">
        <v>1755.36</v>
      </c>
    </row>
    <row r="7" spans="1:3">
      <c r="A7" s="170" t="s">
        <v>79</v>
      </c>
      <c r="B7" s="265">
        <v>3058.57</v>
      </c>
    </row>
    <row r="8" spans="1:3">
      <c r="A8" s="170" t="s">
        <v>224</v>
      </c>
      <c r="B8" s="265">
        <v>56400</v>
      </c>
    </row>
    <row r="9" spans="1:3" ht="21" thickBot="1">
      <c r="A9" s="170" t="s">
        <v>85</v>
      </c>
      <c r="B9" s="269">
        <f>SUM(B5:B8)</f>
        <v>62676.729999999996</v>
      </c>
    </row>
    <row r="10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0" sqref="B10"/>
    </sheetView>
  </sheetViews>
  <sheetFormatPr defaultRowHeight="20.25"/>
  <cols>
    <col min="1" max="1" width="55.140625" style="170" customWidth="1"/>
    <col min="2" max="2" width="16.5703125" style="170" customWidth="1"/>
    <col min="3" max="16384" width="9.140625" style="170"/>
  </cols>
  <sheetData>
    <row r="1" spans="1:3">
      <c r="A1" s="426" t="s">
        <v>17</v>
      </c>
      <c r="B1" s="426"/>
      <c r="C1" s="263"/>
    </row>
    <row r="2" spans="1:3">
      <c r="A2" s="440" t="s">
        <v>262</v>
      </c>
      <c r="B2" s="440"/>
      <c r="C2" s="263"/>
    </row>
    <row r="3" spans="1:3">
      <c r="A3" s="439" t="s">
        <v>124</v>
      </c>
      <c r="B3" s="439"/>
      <c r="C3" s="264"/>
    </row>
    <row r="5" spans="1:3">
      <c r="A5" s="170" t="s">
        <v>64</v>
      </c>
      <c r="B5" s="265">
        <v>1462.8</v>
      </c>
    </row>
    <row r="6" spans="1:3">
      <c r="A6" s="170" t="s">
        <v>214</v>
      </c>
      <c r="B6" s="265">
        <v>8235.6</v>
      </c>
    </row>
    <row r="7" spans="1:3">
      <c r="A7" s="170" t="s">
        <v>79</v>
      </c>
      <c r="B7" s="265">
        <v>3058.57</v>
      </c>
    </row>
    <row r="8" spans="1:3">
      <c r="A8" s="170" t="s">
        <v>224</v>
      </c>
      <c r="B8" s="265">
        <v>183260</v>
      </c>
    </row>
    <row r="9" spans="1:3">
      <c r="A9" s="170" t="s">
        <v>263</v>
      </c>
      <c r="B9" s="265">
        <v>26234.77</v>
      </c>
    </row>
    <row r="10" spans="1:3" ht="21" thickBot="1">
      <c r="B10" s="266">
        <f>SUM(B5:B9)</f>
        <v>222251.74</v>
      </c>
    </row>
    <row r="11" spans="1:3" ht="21" thickTop="1">
      <c r="B11" s="267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2"/>
  <sheetViews>
    <sheetView topLeftCell="A58" zoomScale="75" zoomScaleNormal="73" zoomScaleSheetLayoutView="75" workbookViewId="0">
      <selection activeCell="K80" sqref="K80"/>
    </sheetView>
  </sheetViews>
  <sheetFormatPr defaultRowHeight="21.75"/>
  <cols>
    <col min="1" max="1" width="9.42578125" style="1" customWidth="1"/>
    <col min="2" max="2" width="12.28515625" style="9" customWidth="1"/>
    <col min="3" max="3" width="10" style="9" customWidth="1"/>
    <col min="4" max="5" width="9.42578125" style="9" customWidth="1"/>
    <col min="6" max="8" width="10" style="3" customWidth="1"/>
    <col min="9" max="9" width="10.1406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9" customWidth="1"/>
    <col min="14" max="14" width="7.5703125" style="1" customWidth="1"/>
    <col min="15" max="15" width="8.85546875" style="1" customWidth="1"/>
    <col min="16" max="16" width="8.5703125" style="1" customWidth="1"/>
    <col min="17" max="17" width="9.85546875" style="1" customWidth="1"/>
    <col min="18" max="18" width="6.7109375" style="1" customWidth="1"/>
    <col min="19" max="19" width="9.5703125" style="1" customWidth="1"/>
    <col min="20" max="20" width="9.42578125" style="9" customWidth="1"/>
    <col min="21" max="16384" width="9.140625" style="1"/>
  </cols>
  <sheetData>
    <row r="1" spans="1:26" ht="18" customHeight="1">
      <c r="A1" s="441" t="s">
        <v>36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1:26">
      <c r="A2" s="441" t="s">
        <v>37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1:26">
      <c r="A3" s="445" t="s">
        <v>267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</row>
    <row r="4" spans="1:26" s="12" customFormat="1" ht="21.75" customHeight="1">
      <c r="A4" s="10" t="s">
        <v>38</v>
      </c>
      <c r="B4" s="442" t="s">
        <v>39</v>
      </c>
      <c r="C4" s="443"/>
      <c r="D4" s="442" t="s">
        <v>72</v>
      </c>
      <c r="E4" s="443"/>
      <c r="F4" s="442" t="s">
        <v>60</v>
      </c>
      <c r="G4" s="444"/>
      <c r="H4" s="443"/>
      <c r="I4" s="442" t="s">
        <v>41</v>
      </c>
      <c r="J4" s="443"/>
      <c r="K4" s="442" t="s">
        <v>42</v>
      </c>
      <c r="L4" s="444"/>
      <c r="M4" s="443"/>
      <c r="N4" s="123" t="s">
        <v>205</v>
      </c>
      <c r="O4" s="442" t="s">
        <v>208</v>
      </c>
      <c r="P4" s="443"/>
      <c r="Q4" s="21" t="s">
        <v>43</v>
      </c>
      <c r="R4" s="262" t="s">
        <v>43</v>
      </c>
      <c r="S4" s="21" t="s">
        <v>44</v>
      </c>
      <c r="T4" s="446" t="s">
        <v>45</v>
      </c>
    </row>
    <row r="5" spans="1:26" s="13" customFormat="1" thickBot="1">
      <c r="A5" s="11" t="s">
        <v>46</v>
      </c>
      <c r="B5" s="21" t="s">
        <v>47</v>
      </c>
      <c r="C5" s="21" t="s">
        <v>63</v>
      </c>
      <c r="D5" s="21" t="s">
        <v>174</v>
      </c>
      <c r="E5" s="21" t="s">
        <v>204</v>
      </c>
      <c r="F5" s="21" t="s">
        <v>248</v>
      </c>
      <c r="G5" s="21" t="s">
        <v>61</v>
      </c>
      <c r="H5" s="21" t="s">
        <v>222</v>
      </c>
      <c r="I5" s="21" t="s">
        <v>48</v>
      </c>
      <c r="J5" s="21" t="s">
        <v>123</v>
      </c>
      <c r="K5" s="21" t="s">
        <v>49</v>
      </c>
      <c r="L5" s="21" t="s">
        <v>50</v>
      </c>
      <c r="M5" s="21" t="s">
        <v>87</v>
      </c>
      <c r="N5" s="21" t="s">
        <v>206</v>
      </c>
      <c r="O5" s="21" t="s">
        <v>254</v>
      </c>
      <c r="P5" s="21" t="s">
        <v>211</v>
      </c>
      <c r="Q5" s="21" t="s">
        <v>209</v>
      </c>
      <c r="R5" s="21" t="s">
        <v>51</v>
      </c>
      <c r="S5" s="21" t="s">
        <v>52</v>
      </c>
      <c r="T5" s="447"/>
    </row>
    <row r="6" spans="1:26" s="2" customFormat="1" ht="22.5" thickTop="1">
      <c r="A6" s="17">
        <v>510000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6"/>
      <c r="N6" s="26"/>
      <c r="O6" s="26"/>
      <c r="P6" s="26"/>
      <c r="Q6" s="26"/>
      <c r="R6" s="26"/>
      <c r="S6" s="26"/>
      <c r="T6" s="26"/>
      <c r="U6" s="16"/>
    </row>
    <row r="7" spans="1:26" s="2" customFormat="1">
      <c r="A7" s="146">
        <v>110300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4"/>
      <c r="M7" s="37"/>
      <c r="N7" s="37"/>
      <c r="O7" s="37"/>
      <c r="P7" s="37"/>
      <c r="Q7" s="37"/>
      <c r="R7" s="37"/>
      <c r="S7" s="147">
        <v>15708</v>
      </c>
      <c r="T7" s="147">
        <v>15708</v>
      </c>
      <c r="U7" s="16"/>
    </row>
    <row r="8" spans="1:26" s="2" customFormat="1">
      <c r="A8" s="351" t="s">
        <v>198</v>
      </c>
      <c r="B8" s="28"/>
      <c r="C8" s="28"/>
      <c r="D8" s="28"/>
      <c r="E8" s="28"/>
      <c r="F8" s="28"/>
      <c r="G8" s="28"/>
      <c r="H8" s="28"/>
      <c r="I8" s="28"/>
      <c r="J8" s="28"/>
      <c r="K8" s="36"/>
      <c r="L8" s="352"/>
      <c r="M8" s="28"/>
      <c r="N8" s="28"/>
      <c r="O8" s="28"/>
      <c r="P8" s="28"/>
      <c r="Q8" s="28"/>
      <c r="R8" s="28"/>
      <c r="S8" s="353">
        <v>14500</v>
      </c>
      <c r="T8" s="353">
        <v>14500</v>
      </c>
      <c r="U8" s="16"/>
    </row>
    <row r="9" spans="1:26" s="5" customFormat="1">
      <c r="A9" s="60" t="s">
        <v>20</v>
      </c>
      <c r="B9" s="61"/>
      <c r="C9" s="62"/>
      <c r="D9" s="62"/>
      <c r="E9" s="62"/>
      <c r="F9" s="61"/>
      <c r="G9" s="61"/>
      <c r="H9" s="61"/>
      <c r="I9" s="61"/>
      <c r="J9" s="61"/>
      <c r="K9" s="61"/>
      <c r="L9" s="62"/>
      <c r="M9" s="61"/>
      <c r="N9" s="61"/>
      <c r="O9" s="61"/>
      <c r="P9" s="61"/>
      <c r="Q9" s="61"/>
      <c r="R9" s="61"/>
      <c r="S9" s="118">
        <v>30208</v>
      </c>
      <c r="T9" s="118">
        <v>30208</v>
      </c>
      <c r="U9" s="8"/>
      <c r="V9" s="5" t="s">
        <v>85</v>
      </c>
      <c r="W9" s="5" t="s">
        <v>85</v>
      </c>
    </row>
    <row r="10" spans="1:26" s="5" customFormat="1" ht="24" thickBot="1">
      <c r="A10" s="64" t="s">
        <v>75</v>
      </c>
      <c r="B10" s="63"/>
      <c r="C10" s="63"/>
      <c r="D10" s="63"/>
      <c r="E10" s="63"/>
      <c r="F10" s="63"/>
      <c r="G10" s="63"/>
      <c r="H10" s="63"/>
      <c r="I10" s="63"/>
      <c r="J10" s="63"/>
      <c r="K10" s="101"/>
      <c r="L10" s="65"/>
      <c r="M10" s="63"/>
      <c r="N10" s="63"/>
      <c r="O10" s="63"/>
      <c r="P10" s="63"/>
      <c r="Q10" s="63"/>
      <c r="R10" s="63"/>
      <c r="S10" s="115">
        <v>653264</v>
      </c>
      <c r="T10" s="115">
        <v>653264</v>
      </c>
      <c r="U10" s="8"/>
      <c r="W10" s="5" t="s">
        <v>85</v>
      </c>
      <c r="X10" s="5" t="s">
        <v>85</v>
      </c>
      <c r="Y10" s="5" t="s">
        <v>85</v>
      </c>
      <c r="Z10" s="5" t="s">
        <v>85</v>
      </c>
    </row>
    <row r="11" spans="1:26" s="14" customFormat="1" ht="16.5" customHeight="1" thickTop="1">
      <c r="A11" s="95" t="s">
        <v>96</v>
      </c>
      <c r="B11" s="83"/>
      <c r="C11" s="90"/>
      <c r="D11" s="90"/>
      <c r="E11" s="9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20"/>
      <c r="T11" s="121"/>
      <c r="U11" s="46"/>
    </row>
    <row r="12" spans="1:26" s="14" customFormat="1" ht="16.5" customHeight="1">
      <c r="A12" s="6" t="s">
        <v>230</v>
      </c>
      <c r="B12" s="86">
        <v>42840</v>
      </c>
      <c r="C12" s="91"/>
      <c r="D12" s="91"/>
      <c r="E12" s="91"/>
      <c r="F12" s="89"/>
      <c r="G12" s="89"/>
      <c r="H12" s="89"/>
      <c r="I12" s="89"/>
      <c r="J12" s="89"/>
      <c r="K12" s="91"/>
      <c r="L12" s="89"/>
      <c r="M12" s="89"/>
      <c r="N12" s="89"/>
      <c r="O12" s="89"/>
      <c r="P12" s="89"/>
      <c r="Q12" s="89"/>
      <c r="R12" s="89"/>
      <c r="S12" s="122"/>
      <c r="T12" s="91">
        <v>42840</v>
      </c>
      <c r="U12" s="46"/>
    </row>
    <row r="13" spans="1:26" s="14" customFormat="1" ht="16.5" customHeight="1">
      <c r="A13" s="22" t="s">
        <v>231</v>
      </c>
      <c r="B13" s="105">
        <v>3510</v>
      </c>
      <c r="C13" s="106"/>
      <c r="D13" s="106"/>
      <c r="E13" s="106"/>
      <c r="F13" s="107"/>
      <c r="G13" s="107"/>
      <c r="H13" s="107"/>
      <c r="I13" s="107"/>
      <c r="J13" s="107"/>
      <c r="K13" s="106"/>
      <c r="L13" s="107"/>
      <c r="M13" s="107"/>
      <c r="N13" s="107"/>
      <c r="O13" s="107"/>
      <c r="P13" s="107"/>
      <c r="Q13" s="107"/>
      <c r="R13" s="107"/>
      <c r="S13" s="107"/>
      <c r="T13" s="105">
        <v>3510</v>
      </c>
      <c r="U13" s="46"/>
      <c r="V13" s="14" t="s">
        <v>85</v>
      </c>
      <c r="W13" s="14" t="s">
        <v>85</v>
      </c>
    </row>
    <row r="14" spans="1:26" s="14" customFormat="1" ht="16.5" customHeight="1">
      <c r="A14" s="22" t="s">
        <v>232</v>
      </c>
      <c r="B14" s="105">
        <v>3510</v>
      </c>
      <c r="C14" s="106"/>
      <c r="D14" s="106"/>
      <c r="E14" s="106"/>
      <c r="F14" s="107"/>
      <c r="G14" s="107"/>
      <c r="H14" s="107"/>
      <c r="I14" s="107"/>
      <c r="J14" s="107"/>
      <c r="K14" s="106"/>
      <c r="L14" s="107"/>
      <c r="M14" s="107"/>
      <c r="N14" s="107"/>
      <c r="O14" s="107"/>
      <c r="P14" s="107"/>
      <c r="Q14" s="107"/>
      <c r="R14" s="107"/>
      <c r="S14" s="107"/>
      <c r="T14" s="105">
        <v>3510</v>
      </c>
      <c r="U14" s="46"/>
      <c r="W14" s="14" t="s">
        <v>85</v>
      </c>
    </row>
    <row r="15" spans="1:26" s="14" customFormat="1" ht="16.5" customHeight="1">
      <c r="A15" s="22" t="s">
        <v>233</v>
      </c>
      <c r="B15" s="105">
        <v>7200</v>
      </c>
      <c r="C15" s="106"/>
      <c r="D15" s="106"/>
      <c r="E15" s="106"/>
      <c r="F15" s="107"/>
      <c r="G15" s="107"/>
      <c r="H15" s="107"/>
      <c r="I15" s="106"/>
      <c r="J15" s="107"/>
      <c r="K15" s="106"/>
      <c r="L15" s="107"/>
      <c r="M15" s="107"/>
      <c r="N15" s="107"/>
      <c r="O15" s="107"/>
      <c r="P15" s="107"/>
      <c r="Q15" s="107"/>
      <c r="R15" s="107" t="s">
        <v>85</v>
      </c>
      <c r="S15" s="107"/>
      <c r="T15" s="105">
        <v>7200</v>
      </c>
      <c r="U15" s="46"/>
      <c r="W15" s="14" t="s">
        <v>85</v>
      </c>
      <c r="X15" s="14" t="s">
        <v>85</v>
      </c>
    </row>
    <row r="16" spans="1:26" s="14" customFormat="1" ht="16.5" customHeight="1">
      <c r="A16" s="22" t="s">
        <v>234</v>
      </c>
      <c r="B16" s="96">
        <v>200400</v>
      </c>
      <c r="C16" s="97"/>
      <c r="D16" s="97"/>
      <c r="E16" s="97"/>
      <c r="F16" s="98"/>
      <c r="G16" s="98"/>
      <c r="H16" s="97"/>
      <c r="I16" s="97"/>
      <c r="J16" s="98"/>
      <c r="K16" s="97"/>
      <c r="L16" s="98"/>
      <c r="M16" s="98"/>
      <c r="N16" s="98"/>
      <c r="O16" s="98"/>
      <c r="P16" s="98"/>
      <c r="Q16" s="98"/>
      <c r="R16" s="98"/>
      <c r="S16" s="98"/>
      <c r="T16" s="308">
        <v>200400</v>
      </c>
      <c r="U16" s="46"/>
    </row>
    <row r="17" spans="1:25" s="14" customFormat="1" ht="16.5" customHeight="1">
      <c r="A17" s="66" t="s">
        <v>20</v>
      </c>
      <c r="B17" s="62">
        <v>257460</v>
      </c>
      <c r="C17" s="129"/>
      <c r="D17" s="129"/>
      <c r="E17" s="129"/>
      <c r="F17" s="129"/>
      <c r="G17" s="129"/>
      <c r="H17" s="129"/>
      <c r="I17" s="130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309">
        <v>257460</v>
      </c>
      <c r="U17" s="46"/>
    </row>
    <row r="18" spans="1:25" s="14" customFormat="1" ht="16.5" customHeight="1" thickBot="1">
      <c r="A18" s="68" t="s">
        <v>75</v>
      </c>
      <c r="B18" s="65">
        <v>2317140</v>
      </c>
      <c r="C18" s="84"/>
      <c r="D18" s="84"/>
      <c r="E18" s="84"/>
      <c r="F18" s="84"/>
      <c r="G18" s="84"/>
      <c r="H18" s="84"/>
      <c r="I18" s="116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310">
        <v>2317140</v>
      </c>
      <c r="U18" s="46"/>
      <c r="W18" s="14" t="s">
        <v>85</v>
      </c>
    </row>
    <row r="19" spans="1:25" s="14" customFormat="1" ht="18.75" customHeight="1" thickTop="1">
      <c r="A19" s="47" t="s">
        <v>98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/>
      <c r="V19" s="14" t="s">
        <v>85</v>
      </c>
      <c r="X19" s="14" t="s">
        <v>85</v>
      </c>
    </row>
    <row r="20" spans="1:25" s="51" customFormat="1" ht="18.75" customHeight="1">
      <c r="A20" s="92" t="s">
        <v>116</v>
      </c>
      <c r="B20" s="93">
        <v>119350</v>
      </c>
      <c r="C20" s="93">
        <v>31110</v>
      </c>
      <c r="D20" s="93"/>
      <c r="E20" s="93"/>
      <c r="F20" s="93"/>
      <c r="G20" s="93"/>
      <c r="H20" s="93"/>
      <c r="I20" s="93"/>
      <c r="J20" s="93"/>
      <c r="K20" s="93">
        <v>48950</v>
      </c>
      <c r="L20" s="93"/>
      <c r="M20" s="93"/>
      <c r="N20" s="92"/>
      <c r="O20" s="100"/>
      <c r="P20" s="100"/>
      <c r="Q20" s="94"/>
      <c r="R20" s="94"/>
      <c r="S20" s="94"/>
      <c r="T20" s="144">
        <v>199410</v>
      </c>
    </row>
    <row r="21" spans="1:25" s="51" customFormat="1" ht="18.75" customHeight="1">
      <c r="A21" s="111" t="s">
        <v>117</v>
      </c>
      <c r="B21" s="112">
        <v>25800</v>
      </c>
      <c r="C21" s="112">
        <v>3610</v>
      </c>
      <c r="D21" s="112"/>
      <c r="E21" s="112"/>
      <c r="F21" s="112"/>
      <c r="G21" s="112"/>
      <c r="H21" s="112"/>
      <c r="I21" s="112"/>
      <c r="J21" s="112"/>
      <c r="K21" s="112">
        <v>8335</v>
      </c>
      <c r="L21" s="112"/>
      <c r="M21" s="112"/>
      <c r="N21" s="111"/>
      <c r="O21" s="113"/>
      <c r="P21" s="113"/>
      <c r="Q21" s="114"/>
      <c r="R21" s="114"/>
      <c r="S21" s="114"/>
      <c r="T21" s="112">
        <v>37745</v>
      </c>
    </row>
    <row r="22" spans="1:25" s="51" customFormat="1" ht="18.75" customHeight="1">
      <c r="A22" s="111" t="s">
        <v>118</v>
      </c>
      <c r="B22" s="112">
        <v>5600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1"/>
      <c r="O22" s="113"/>
      <c r="P22" s="113"/>
      <c r="Q22" s="114"/>
      <c r="R22" s="114"/>
      <c r="S22" s="114"/>
      <c r="T22" s="112">
        <v>5600</v>
      </c>
      <c r="W22" s="51" t="s">
        <v>85</v>
      </c>
      <c r="Y22" s="51" t="s">
        <v>85</v>
      </c>
    </row>
    <row r="23" spans="1:25" s="38" customFormat="1">
      <c r="A23" s="30">
        <v>220600</v>
      </c>
      <c r="B23" s="36">
        <v>63072.67</v>
      </c>
      <c r="C23" s="28">
        <v>15310</v>
      </c>
      <c r="D23" s="28"/>
      <c r="E23" s="28"/>
      <c r="F23" s="108"/>
      <c r="G23" s="108">
        <v>1350</v>
      </c>
      <c r="H23" s="108"/>
      <c r="I23" s="28">
        <v>28150</v>
      </c>
      <c r="J23" s="28"/>
      <c r="K23" s="110">
        <v>12840</v>
      </c>
      <c r="L23" s="20"/>
      <c r="M23" s="109"/>
      <c r="N23" s="20"/>
      <c r="O23" s="108"/>
      <c r="P23" s="108"/>
      <c r="Q23" s="20"/>
      <c r="R23" s="20"/>
      <c r="S23" s="20"/>
      <c r="T23" s="145">
        <v>120722.67</v>
      </c>
      <c r="W23" s="38" t="s">
        <v>85</v>
      </c>
      <c r="X23" s="38" t="s">
        <v>85</v>
      </c>
    </row>
    <row r="24" spans="1:25" s="38" customFormat="1">
      <c r="A24" s="30">
        <v>220700</v>
      </c>
      <c r="B24" s="36">
        <v>35187.33</v>
      </c>
      <c r="C24" s="28">
        <v>3450</v>
      </c>
      <c r="D24" s="28"/>
      <c r="E24" s="28"/>
      <c r="F24" s="108"/>
      <c r="G24" s="108"/>
      <c r="H24" s="108"/>
      <c r="I24" s="28">
        <v>16850</v>
      </c>
      <c r="J24" s="28"/>
      <c r="K24" s="110">
        <v>5160</v>
      </c>
      <c r="L24" s="20"/>
      <c r="M24" s="109"/>
      <c r="N24" s="20"/>
      <c r="O24" s="108"/>
      <c r="P24" s="108" t="s">
        <v>85</v>
      </c>
      <c r="Q24" s="20"/>
      <c r="R24" s="20"/>
      <c r="S24" s="20"/>
      <c r="T24" s="362">
        <v>60647.33</v>
      </c>
    </row>
    <row r="25" spans="1:25" s="38" customFormat="1">
      <c r="A25" s="39">
        <v>221100</v>
      </c>
      <c r="B25" s="40">
        <v>20593.55</v>
      </c>
      <c r="C25" s="29"/>
      <c r="D25" s="29"/>
      <c r="E25" s="29"/>
      <c r="F25" s="41"/>
      <c r="G25" s="41"/>
      <c r="H25" s="41"/>
      <c r="I25" s="29"/>
      <c r="J25" s="29"/>
      <c r="K25" s="43"/>
      <c r="L25" s="44"/>
      <c r="M25" s="42"/>
      <c r="N25" s="44"/>
      <c r="O25" s="41"/>
      <c r="P25" s="41"/>
      <c r="Q25" s="44"/>
      <c r="R25" s="44"/>
      <c r="S25" s="44"/>
      <c r="T25" s="134">
        <v>20593.55</v>
      </c>
    </row>
    <row r="26" spans="1:25" s="15" customFormat="1" ht="23.25">
      <c r="A26" s="71" t="s">
        <v>20</v>
      </c>
      <c r="B26" s="102">
        <v>269603.55</v>
      </c>
      <c r="C26" s="72">
        <v>53480</v>
      </c>
      <c r="D26" s="72"/>
      <c r="E26" s="72"/>
      <c r="F26" s="73"/>
      <c r="G26" s="73">
        <v>1350</v>
      </c>
      <c r="H26" s="73"/>
      <c r="I26" s="75">
        <v>45000</v>
      </c>
      <c r="J26" s="74"/>
      <c r="K26" s="74">
        <v>75285</v>
      </c>
      <c r="L26" s="76"/>
      <c r="M26" s="99"/>
      <c r="N26" s="76"/>
      <c r="O26" s="88"/>
      <c r="P26" s="88"/>
      <c r="Q26" s="75"/>
      <c r="R26" s="76"/>
      <c r="S26" s="76"/>
      <c r="T26" s="135">
        <v>444718.55</v>
      </c>
    </row>
    <row r="27" spans="1:25" s="4" customFormat="1" ht="22.5" thickBot="1">
      <c r="A27" s="69" t="s">
        <v>75</v>
      </c>
      <c r="B27" s="77">
        <v>2006397.5</v>
      </c>
      <c r="C27" s="331">
        <v>418339.35</v>
      </c>
      <c r="D27" s="78"/>
      <c r="E27" s="78"/>
      <c r="F27" s="70"/>
      <c r="G27" s="70">
        <v>12150</v>
      </c>
      <c r="H27" s="70"/>
      <c r="I27" s="85">
        <v>396000</v>
      </c>
      <c r="J27" s="79"/>
      <c r="K27" s="77">
        <v>611416.61</v>
      </c>
      <c r="L27" s="64"/>
      <c r="M27" s="85"/>
      <c r="N27" s="64"/>
      <c r="O27" s="79"/>
      <c r="P27" s="79"/>
      <c r="Q27" s="70"/>
      <c r="R27" s="64"/>
      <c r="S27" s="64"/>
      <c r="T27" s="136">
        <v>3444303.46</v>
      </c>
    </row>
    <row r="28" spans="1:25" s="2" customFormat="1" ht="22.5" thickTop="1">
      <c r="A28" s="31">
        <v>531000</v>
      </c>
      <c r="B28" s="45"/>
      <c r="C28" s="52"/>
      <c r="D28" s="52"/>
      <c r="E28" s="52"/>
      <c r="F28" s="53"/>
      <c r="G28" s="53"/>
      <c r="H28" s="53"/>
      <c r="I28" s="53"/>
      <c r="J28" s="53"/>
      <c r="K28" s="54"/>
      <c r="L28" s="33"/>
      <c r="M28" s="55"/>
      <c r="N28" s="33"/>
      <c r="O28" s="55"/>
      <c r="P28" s="55"/>
      <c r="Q28" s="53"/>
      <c r="R28" s="33"/>
      <c r="S28" s="33"/>
      <c r="T28" s="25"/>
    </row>
    <row r="29" spans="1:25" s="2" customFormat="1">
      <c r="A29" s="32">
        <v>310300</v>
      </c>
      <c r="B29" s="124">
        <v>2880</v>
      </c>
      <c r="C29" s="57"/>
      <c r="D29" s="57"/>
      <c r="E29" s="57"/>
      <c r="F29" s="37"/>
      <c r="G29" s="37"/>
      <c r="H29" s="37"/>
      <c r="I29" s="37"/>
      <c r="J29" s="37"/>
      <c r="K29" s="58"/>
      <c r="L29" s="34"/>
      <c r="M29" s="59"/>
      <c r="N29" s="34"/>
      <c r="O29" s="59"/>
      <c r="P29" s="59"/>
      <c r="Q29" s="37"/>
      <c r="R29" s="34"/>
      <c r="S29" s="34"/>
      <c r="T29" s="126">
        <v>2880</v>
      </c>
    </row>
    <row r="30" spans="1:25" s="2" customFormat="1" ht="23.25">
      <c r="A30" s="32">
        <v>310400</v>
      </c>
      <c r="B30" s="35">
        <v>12750</v>
      </c>
      <c r="C30" s="57"/>
      <c r="D30" s="57"/>
      <c r="E30" s="57"/>
      <c r="F30" s="37"/>
      <c r="G30" s="37"/>
      <c r="H30" s="37"/>
      <c r="I30" s="37"/>
      <c r="J30" s="37"/>
      <c r="K30" s="58">
        <v>6400</v>
      </c>
      <c r="L30" s="34"/>
      <c r="M30" s="59"/>
      <c r="N30" s="34"/>
      <c r="O30" s="59"/>
      <c r="P30" s="59"/>
      <c r="Q30" s="37"/>
      <c r="R30" s="34"/>
      <c r="S30" s="34"/>
      <c r="T30" s="124">
        <v>19150</v>
      </c>
    </row>
    <row r="31" spans="1:25" s="2" customFormat="1" ht="23.25">
      <c r="A31" s="32">
        <v>310700</v>
      </c>
      <c r="B31" s="35">
        <v>22600</v>
      </c>
      <c r="C31" s="57"/>
      <c r="D31" s="57"/>
      <c r="E31" s="57"/>
      <c r="F31" s="37"/>
      <c r="G31" s="37"/>
      <c r="H31" s="37"/>
      <c r="I31" s="37"/>
      <c r="J31" s="37"/>
      <c r="K31" s="58">
        <v>1700</v>
      </c>
      <c r="L31" s="34"/>
      <c r="M31" s="59"/>
      <c r="N31" s="34"/>
      <c r="O31" s="59"/>
      <c r="P31" s="59"/>
      <c r="Q31" s="37"/>
      <c r="R31" s="34"/>
      <c r="S31" s="34"/>
      <c r="T31" s="124">
        <v>24300</v>
      </c>
    </row>
    <row r="32" spans="1:25" s="2" customFormat="1" ht="23.25">
      <c r="A32" s="162">
        <v>310600</v>
      </c>
      <c r="B32" s="163">
        <v>17137</v>
      </c>
      <c r="C32" s="52">
        <v>1700</v>
      </c>
      <c r="D32" s="52"/>
      <c r="E32" s="52"/>
      <c r="F32" s="53"/>
      <c r="G32" s="53"/>
      <c r="H32" s="53"/>
      <c r="I32" s="53"/>
      <c r="J32" s="53"/>
      <c r="K32" s="54">
        <v>100</v>
      </c>
      <c r="L32" s="33"/>
      <c r="M32" s="55"/>
      <c r="N32" s="33"/>
      <c r="O32" s="55"/>
      <c r="P32" s="55"/>
      <c r="Q32" s="53"/>
      <c r="R32" s="33"/>
      <c r="S32" s="33"/>
      <c r="T32" s="45">
        <v>18937</v>
      </c>
    </row>
    <row r="33" spans="1:20" s="2" customFormat="1" ht="23.25">
      <c r="A33" s="80" t="s">
        <v>20</v>
      </c>
      <c r="B33" s="103">
        <v>55367</v>
      </c>
      <c r="C33" s="81">
        <v>1700</v>
      </c>
      <c r="D33" s="81"/>
      <c r="E33" s="81"/>
      <c r="F33" s="61"/>
      <c r="G33" s="67"/>
      <c r="H33" s="137"/>
      <c r="I33" s="61" t="s">
        <v>5</v>
      </c>
      <c r="J33" s="67"/>
      <c r="K33" s="143">
        <v>8200</v>
      </c>
      <c r="L33" s="60"/>
      <c r="M33" s="82"/>
      <c r="N33" s="60"/>
      <c r="O33" s="82"/>
      <c r="P33" s="82"/>
      <c r="Q33" s="67"/>
      <c r="R33" s="60"/>
      <c r="S33" s="60"/>
      <c r="T33" s="138">
        <v>65267</v>
      </c>
    </row>
    <row r="34" spans="1:20" s="2" customFormat="1" ht="24" thickBot="1">
      <c r="A34" s="69" t="s">
        <v>75</v>
      </c>
      <c r="B34" s="56">
        <v>271176</v>
      </c>
      <c r="C34" s="78">
        <v>4736</v>
      </c>
      <c r="D34" s="78"/>
      <c r="E34" s="78"/>
      <c r="F34" s="70"/>
      <c r="G34" s="70"/>
      <c r="H34" s="85"/>
      <c r="I34" s="70">
        <v>9660</v>
      </c>
      <c r="J34" s="70"/>
      <c r="K34" s="77">
        <v>80670</v>
      </c>
      <c r="L34" s="64"/>
      <c r="M34" s="79"/>
      <c r="N34" s="64"/>
      <c r="O34" s="79"/>
      <c r="P34" s="79"/>
      <c r="Q34" s="70"/>
      <c r="R34" s="64"/>
      <c r="S34" s="64"/>
      <c r="T34" s="136">
        <v>366242</v>
      </c>
    </row>
    <row r="35" spans="1:20" s="2" customFormat="1" ht="16.5" customHeight="1" thickTop="1">
      <c r="A35" s="104"/>
      <c r="B35" s="50"/>
      <c r="C35" s="49"/>
      <c r="D35" s="49"/>
      <c r="E35" s="49"/>
      <c r="F35" s="7"/>
      <c r="G35" s="7"/>
      <c r="H35" s="7"/>
      <c r="I35" s="7"/>
      <c r="J35" s="7"/>
      <c r="K35" s="7"/>
      <c r="L35" s="7"/>
      <c r="M35" s="49"/>
      <c r="N35" s="7"/>
      <c r="O35" s="7"/>
      <c r="P35" s="7"/>
      <c r="Q35" s="7"/>
      <c r="R35" s="7"/>
      <c r="S35" s="7"/>
      <c r="T35" s="50"/>
    </row>
    <row r="36" spans="1:20" s="2" customFormat="1" ht="16.5" customHeight="1">
      <c r="A36" s="104"/>
      <c r="B36" s="50"/>
      <c r="C36" s="49"/>
      <c r="D36" s="49"/>
      <c r="E36" s="49"/>
      <c r="F36" s="7"/>
      <c r="G36" s="7"/>
      <c r="H36" s="7"/>
      <c r="I36" s="7"/>
      <c r="J36" s="7"/>
      <c r="K36" s="7"/>
      <c r="L36" s="7"/>
      <c r="M36" s="49"/>
      <c r="N36" s="7"/>
      <c r="O36" s="7"/>
      <c r="P36" s="7"/>
      <c r="Q36" s="7"/>
      <c r="R36" s="7"/>
      <c r="S36" s="7"/>
      <c r="T36" s="50"/>
    </row>
    <row r="37" spans="1:20" s="2" customFormat="1" ht="16.5" customHeight="1">
      <c r="A37" s="104"/>
      <c r="B37" s="50"/>
      <c r="C37" s="49"/>
      <c r="D37" s="49"/>
      <c r="E37" s="49"/>
      <c r="F37" s="7"/>
      <c r="G37" s="7"/>
      <c r="H37" s="7"/>
      <c r="I37" s="7"/>
      <c r="J37" s="7"/>
      <c r="K37" s="7"/>
      <c r="L37" s="7"/>
      <c r="M37" s="49"/>
      <c r="N37" s="7"/>
      <c r="O37" s="7"/>
      <c r="P37" s="7"/>
      <c r="Q37" s="7"/>
      <c r="R37" s="7"/>
      <c r="S37" s="7"/>
      <c r="T37" s="50"/>
    </row>
    <row r="38" spans="1:20" s="2" customFormat="1">
      <c r="A38" s="448" t="s">
        <v>199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</row>
    <row r="39" spans="1:20" s="2" customFormat="1" ht="22.5" customHeight="1">
      <c r="A39" s="10" t="s">
        <v>38</v>
      </c>
      <c r="B39" s="442" t="s">
        <v>39</v>
      </c>
      <c r="C39" s="443"/>
      <c r="D39" s="442" t="s">
        <v>72</v>
      </c>
      <c r="E39" s="443"/>
      <c r="F39" s="442" t="s">
        <v>60</v>
      </c>
      <c r="G39" s="444"/>
      <c r="H39" s="443"/>
      <c r="I39" s="442" t="s">
        <v>41</v>
      </c>
      <c r="J39" s="443"/>
      <c r="K39" s="442" t="s">
        <v>42</v>
      </c>
      <c r="L39" s="444"/>
      <c r="M39" s="443"/>
      <c r="N39" s="348" t="s">
        <v>40</v>
      </c>
      <c r="O39" s="442" t="s">
        <v>208</v>
      </c>
      <c r="P39" s="443"/>
      <c r="Q39" s="21" t="s">
        <v>43</v>
      </c>
      <c r="R39" s="127" t="s">
        <v>205</v>
      </c>
      <c r="S39" s="21" t="s">
        <v>44</v>
      </c>
      <c r="T39" s="446" t="s">
        <v>45</v>
      </c>
    </row>
    <row r="40" spans="1:20" s="2" customFormat="1" ht="22.5" thickBot="1">
      <c r="A40" s="11" t="s">
        <v>46</v>
      </c>
      <c r="B40" s="21" t="s">
        <v>47</v>
      </c>
      <c r="C40" s="21" t="s">
        <v>63</v>
      </c>
      <c r="D40" s="21" t="s">
        <v>174</v>
      </c>
      <c r="E40" s="21" t="s">
        <v>204</v>
      </c>
      <c r="F40" s="21" t="s">
        <v>248</v>
      </c>
      <c r="G40" s="21" t="s">
        <v>61</v>
      </c>
      <c r="H40" s="21" t="s">
        <v>222</v>
      </c>
      <c r="I40" s="21" t="s">
        <v>48</v>
      </c>
      <c r="J40" s="21" t="s">
        <v>123</v>
      </c>
      <c r="K40" s="21" t="s">
        <v>49</v>
      </c>
      <c r="L40" s="21" t="s">
        <v>50</v>
      </c>
      <c r="M40" s="21" t="s">
        <v>87</v>
      </c>
      <c r="N40" s="21" t="s">
        <v>223</v>
      </c>
      <c r="O40" s="21" t="s">
        <v>254</v>
      </c>
      <c r="P40" s="21" t="s">
        <v>211</v>
      </c>
      <c r="Q40" s="21" t="s">
        <v>209</v>
      </c>
      <c r="R40" s="21" t="s">
        <v>206</v>
      </c>
      <c r="S40" s="21" t="s">
        <v>52</v>
      </c>
      <c r="T40" s="447"/>
    </row>
    <row r="41" spans="1:20" s="2" customFormat="1" ht="22.5" thickTop="1">
      <c r="A41" s="17">
        <v>532000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26"/>
      <c r="N41" s="26"/>
      <c r="O41" s="26"/>
      <c r="P41" s="26"/>
      <c r="Q41" s="26"/>
      <c r="R41" s="26"/>
      <c r="S41" s="26"/>
      <c r="T41" s="26"/>
    </row>
    <row r="42" spans="1:20" s="2" customFormat="1">
      <c r="A42" s="6" t="s">
        <v>200</v>
      </c>
      <c r="B42" s="23">
        <v>19362.46</v>
      </c>
      <c r="C42" s="23"/>
      <c r="D42" s="23"/>
      <c r="E42" s="23"/>
      <c r="F42" s="23"/>
      <c r="G42" s="23">
        <v>2480</v>
      </c>
      <c r="H42" s="23"/>
      <c r="I42" s="23">
        <v>20700</v>
      </c>
      <c r="J42" s="23"/>
      <c r="K42" s="36"/>
      <c r="L42" s="24"/>
      <c r="M42" s="23"/>
      <c r="N42" s="23"/>
      <c r="O42" s="23"/>
      <c r="P42" s="23"/>
      <c r="Q42" s="23"/>
      <c r="R42" s="23"/>
      <c r="S42" s="23"/>
      <c r="T42" s="126">
        <v>42542.46</v>
      </c>
    </row>
    <row r="43" spans="1:20" s="2" customFormat="1">
      <c r="A43" s="6" t="s">
        <v>268</v>
      </c>
      <c r="B43" s="23">
        <v>4875</v>
      </c>
      <c r="C43" s="23"/>
      <c r="D43" s="23"/>
      <c r="E43" s="23"/>
      <c r="F43" s="23"/>
      <c r="G43" s="23"/>
      <c r="H43" s="23"/>
      <c r="I43" s="23"/>
      <c r="J43" s="23"/>
      <c r="K43" s="36"/>
      <c r="L43" s="24"/>
      <c r="M43" s="23"/>
      <c r="N43" s="23"/>
      <c r="O43" s="23"/>
      <c r="P43" s="23"/>
      <c r="Q43" s="23"/>
      <c r="R43" s="23"/>
      <c r="S43" s="23"/>
      <c r="T43" s="126">
        <v>4875</v>
      </c>
    </row>
    <row r="44" spans="1:20" s="2" customFormat="1">
      <c r="A44" s="6" t="s">
        <v>241</v>
      </c>
      <c r="B44" s="23">
        <v>72767.850000000006</v>
      </c>
      <c r="C44" s="23"/>
      <c r="D44" s="23"/>
      <c r="E44" s="23"/>
      <c r="F44" s="23"/>
      <c r="G44" s="117"/>
      <c r="H44" s="23"/>
      <c r="I44" s="23"/>
      <c r="J44" s="117"/>
      <c r="K44" s="36"/>
      <c r="L44" s="24"/>
      <c r="M44" s="117"/>
      <c r="N44" s="23"/>
      <c r="O44" s="23"/>
      <c r="P44" s="117"/>
      <c r="Q44" s="23"/>
      <c r="R44" s="23"/>
      <c r="S44" s="23"/>
      <c r="T44" s="117">
        <v>107767.85</v>
      </c>
    </row>
    <row r="45" spans="1:20">
      <c r="A45" s="6" t="s">
        <v>240</v>
      </c>
      <c r="B45" s="23"/>
      <c r="C45" s="23">
        <v>35000</v>
      </c>
      <c r="D45" s="23"/>
      <c r="E45" s="23"/>
      <c r="F45" s="23"/>
      <c r="G45" s="23"/>
      <c r="H45" s="23"/>
      <c r="I45" s="23"/>
      <c r="J45" s="117">
        <v>28953</v>
      </c>
      <c r="K45" s="23">
        <v>752</v>
      </c>
      <c r="L45" s="24"/>
      <c r="M45" s="117"/>
      <c r="N45" s="23"/>
      <c r="O45" s="23"/>
      <c r="P45" s="117"/>
      <c r="Q45" s="23"/>
      <c r="R45" s="23"/>
      <c r="S45" s="23"/>
      <c r="T45" s="126">
        <v>29705</v>
      </c>
    </row>
    <row r="46" spans="1:20">
      <c r="A46" s="60" t="s">
        <v>20</v>
      </c>
      <c r="B46" s="61">
        <v>97005.31</v>
      </c>
      <c r="C46" s="61">
        <v>35000</v>
      </c>
      <c r="D46" s="159" t="s">
        <v>5</v>
      </c>
      <c r="E46" s="61" t="s">
        <v>5</v>
      </c>
      <c r="F46" s="125"/>
      <c r="G46" s="140">
        <v>2480</v>
      </c>
      <c r="H46" s="61"/>
      <c r="I46" s="61">
        <v>20700</v>
      </c>
      <c r="J46" s="118">
        <v>28953</v>
      </c>
      <c r="K46" s="61">
        <v>752</v>
      </c>
      <c r="L46" s="62"/>
      <c r="M46" s="118" t="s">
        <v>5</v>
      </c>
      <c r="N46" s="61"/>
      <c r="O46" s="140" t="s">
        <v>5</v>
      </c>
      <c r="P46" s="118" t="s">
        <v>5</v>
      </c>
      <c r="Q46" s="61"/>
      <c r="R46" s="141"/>
      <c r="S46" s="61"/>
      <c r="T46" s="164">
        <v>184890.31</v>
      </c>
    </row>
    <row r="47" spans="1:20" ht="24" thickBot="1">
      <c r="A47" s="64" t="s">
        <v>75</v>
      </c>
      <c r="B47" s="63">
        <v>727668.79</v>
      </c>
      <c r="C47" s="63">
        <v>64093</v>
      </c>
      <c r="D47" s="148">
        <v>41717</v>
      </c>
      <c r="E47" s="148">
        <v>16800</v>
      </c>
      <c r="F47" s="115"/>
      <c r="G47" s="115">
        <v>635492</v>
      </c>
      <c r="H47" s="115"/>
      <c r="I47" s="115">
        <v>102865.48</v>
      </c>
      <c r="J47" s="119">
        <v>124486</v>
      </c>
      <c r="K47" s="101">
        <v>59476</v>
      </c>
      <c r="L47" s="65"/>
      <c r="M47" s="119">
        <v>21585</v>
      </c>
      <c r="N47" s="115"/>
      <c r="O47" s="115">
        <v>161785</v>
      </c>
      <c r="P47" s="115">
        <v>181856</v>
      </c>
      <c r="Q47" s="63"/>
      <c r="R47" s="128"/>
      <c r="S47" s="63"/>
      <c r="T47" s="325">
        <v>2137824.27</v>
      </c>
    </row>
    <row r="48" spans="1:20" ht="24" thickTop="1">
      <c r="A48" s="165" t="s">
        <v>104</v>
      </c>
      <c r="B48" s="149"/>
      <c r="C48" s="149"/>
      <c r="D48" s="149"/>
      <c r="E48" s="149"/>
      <c r="F48" s="149"/>
      <c r="G48" s="149"/>
      <c r="H48" s="150"/>
      <c r="I48" s="151"/>
      <c r="J48" s="152"/>
      <c r="K48" s="153"/>
      <c r="L48" s="154"/>
      <c r="M48" s="155"/>
      <c r="N48" s="150"/>
      <c r="O48" s="150"/>
      <c r="P48" s="150"/>
      <c r="Q48" s="149"/>
      <c r="R48" s="156"/>
      <c r="S48" s="149"/>
      <c r="T48" s="157"/>
    </row>
    <row r="49" spans="1:24" ht="23.25">
      <c r="A49" s="92" t="s">
        <v>269</v>
      </c>
      <c r="B49" s="100">
        <v>30530</v>
      </c>
      <c r="C49" s="100">
        <v>9959</v>
      </c>
      <c r="D49" s="363"/>
      <c r="E49" s="363"/>
      <c r="F49" s="363"/>
      <c r="G49" s="100">
        <v>1500</v>
      </c>
      <c r="H49" s="364"/>
      <c r="I49" s="371">
        <v>1980</v>
      </c>
      <c r="J49" s="365"/>
      <c r="K49" s="372">
        <v>900</v>
      </c>
      <c r="L49" s="366"/>
      <c r="M49" s="367"/>
      <c r="N49" s="364"/>
      <c r="O49" s="364"/>
      <c r="P49" s="364"/>
      <c r="Q49" s="363"/>
      <c r="R49" s="368"/>
      <c r="S49" s="363"/>
      <c r="T49" s="126">
        <v>44869</v>
      </c>
    </row>
    <row r="50" spans="1:24" ht="23.25">
      <c r="A50" s="369" t="s">
        <v>270</v>
      </c>
      <c r="B50" s="370">
        <v>3778</v>
      </c>
      <c r="C50" s="149"/>
      <c r="D50" s="149"/>
      <c r="E50" s="149"/>
      <c r="F50" s="149"/>
      <c r="G50" s="149"/>
      <c r="H50" s="150"/>
      <c r="I50" s="151"/>
      <c r="J50" s="152"/>
      <c r="K50" s="153"/>
      <c r="L50" s="154"/>
      <c r="M50" s="155"/>
      <c r="N50" s="150"/>
      <c r="O50" s="150"/>
      <c r="P50" s="150"/>
      <c r="Q50" s="149"/>
      <c r="R50" s="156"/>
      <c r="S50" s="149"/>
      <c r="T50" s="157">
        <v>3778</v>
      </c>
    </row>
    <row r="51" spans="1:24" ht="23.25">
      <c r="A51" s="111" t="s">
        <v>243</v>
      </c>
      <c r="B51" s="113">
        <v>13640</v>
      </c>
      <c r="C51" s="113">
        <v>690</v>
      </c>
      <c r="D51" s="113"/>
      <c r="E51" s="113"/>
      <c r="F51" s="311"/>
      <c r="G51" s="311"/>
      <c r="H51" s="312"/>
      <c r="I51" s="319">
        <v>12000</v>
      </c>
      <c r="J51" s="313"/>
      <c r="K51" s="314"/>
      <c r="L51" s="315"/>
      <c r="M51" s="316"/>
      <c r="N51" s="312"/>
      <c r="O51" s="312"/>
      <c r="P51" s="312"/>
      <c r="Q51" s="311"/>
      <c r="R51" s="317"/>
      <c r="S51" s="311"/>
      <c r="T51" s="318">
        <v>26330</v>
      </c>
    </row>
    <row r="52" spans="1:24" ht="23.25">
      <c r="A52" s="111" t="s">
        <v>255</v>
      </c>
      <c r="B52" s="113">
        <v>15785</v>
      </c>
      <c r="C52" s="113">
        <v>3200</v>
      </c>
      <c r="D52" s="113"/>
      <c r="E52" s="113"/>
      <c r="F52" s="311"/>
      <c r="G52" s="312"/>
      <c r="H52" s="312"/>
      <c r="I52" s="319"/>
      <c r="J52" s="313"/>
      <c r="K52" s="373">
        <v>3880</v>
      </c>
      <c r="L52" s="315"/>
      <c r="M52" s="316"/>
      <c r="N52" s="312"/>
      <c r="O52" s="312"/>
      <c r="P52" s="312"/>
      <c r="Q52" s="311"/>
      <c r="R52" s="317"/>
      <c r="S52" s="311"/>
      <c r="T52" s="353">
        <v>22865</v>
      </c>
    </row>
    <row r="53" spans="1:24" ht="23.25">
      <c r="A53" s="142" t="s">
        <v>271</v>
      </c>
      <c r="B53" s="332">
        <v>1500</v>
      </c>
      <c r="C53" s="332"/>
      <c r="D53" s="332"/>
      <c r="E53" s="332"/>
      <c r="F53" s="333"/>
      <c r="G53" s="334"/>
      <c r="H53" s="334"/>
      <c r="I53" s="335"/>
      <c r="J53" s="336"/>
      <c r="K53" s="337"/>
      <c r="L53" s="338"/>
      <c r="M53" s="339"/>
      <c r="N53" s="334"/>
      <c r="O53" s="334"/>
      <c r="P53" s="334"/>
      <c r="Q53" s="333"/>
      <c r="R53" s="340"/>
      <c r="S53" s="333"/>
      <c r="T53" s="341">
        <v>1500</v>
      </c>
    </row>
    <row r="54" spans="1:24" ht="23.25">
      <c r="A54" s="158" t="s">
        <v>20</v>
      </c>
      <c r="B54" s="61">
        <v>65233</v>
      </c>
      <c r="C54" s="61">
        <v>13849</v>
      </c>
      <c r="D54" s="61"/>
      <c r="E54" s="61"/>
      <c r="F54" s="61"/>
      <c r="G54" s="160">
        <v>1500</v>
      </c>
      <c r="H54" s="140"/>
      <c r="I54" s="159">
        <v>13980</v>
      </c>
      <c r="J54" s="118"/>
      <c r="K54" s="160">
        <v>4780</v>
      </c>
      <c r="L54" s="62"/>
      <c r="M54" s="139"/>
      <c r="N54" s="140"/>
      <c r="O54" s="140"/>
      <c r="P54" s="140"/>
      <c r="Q54" s="61"/>
      <c r="R54" s="161"/>
      <c r="S54" s="61"/>
      <c r="T54" s="118">
        <v>99342</v>
      </c>
    </row>
    <row r="55" spans="1:24" ht="24" thickBot="1">
      <c r="A55" s="64" t="s">
        <v>75</v>
      </c>
      <c r="B55" s="63">
        <v>189628</v>
      </c>
      <c r="C55" s="63">
        <v>17615</v>
      </c>
      <c r="D55" s="63"/>
      <c r="E55" s="63"/>
      <c r="F55" s="63"/>
      <c r="G55" s="115">
        <v>820630</v>
      </c>
      <c r="H55" s="115"/>
      <c r="I55" s="115">
        <v>85980</v>
      </c>
      <c r="J55" s="119"/>
      <c r="K55" s="101">
        <v>56780</v>
      </c>
      <c r="L55" s="65"/>
      <c r="M55" s="131"/>
      <c r="N55" s="115"/>
      <c r="O55" s="115"/>
      <c r="P55" s="115"/>
      <c r="Q55" s="63"/>
      <c r="R55" s="128"/>
      <c r="S55" s="63"/>
      <c r="T55" s="131">
        <v>1170633</v>
      </c>
    </row>
    <row r="56" spans="1:24" ht="22.5" thickTop="1">
      <c r="A56" s="47" t="s">
        <v>100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8"/>
      <c r="W56" s="1" t="s">
        <v>85</v>
      </c>
    </row>
    <row r="57" spans="1:24">
      <c r="A57" s="92" t="s">
        <v>225</v>
      </c>
      <c r="B57" s="86">
        <v>3959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>
        <v>3959</v>
      </c>
      <c r="W57" s="1" t="s">
        <v>85</v>
      </c>
    </row>
    <row r="58" spans="1:24">
      <c r="A58" s="111" t="s">
        <v>242</v>
      </c>
      <c r="B58" s="105">
        <v>2919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>
        <v>2919</v>
      </c>
    </row>
    <row r="59" spans="1:24">
      <c r="A59" s="142" t="s">
        <v>226</v>
      </c>
      <c r="B59" s="332">
        <v>14162.72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335">
        <v>14162.72</v>
      </c>
    </row>
    <row r="60" spans="1:24">
      <c r="A60" s="132" t="s">
        <v>20</v>
      </c>
      <c r="B60" s="133">
        <v>21040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 t="s">
        <v>85</v>
      </c>
      <c r="P60" s="133"/>
      <c r="Q60" s="133"/>
      <c r="R60" s="133"/>
      <c r="S60" s="133"/>
      <c r="T60" s="349">
        <v>21040</v>
      </c>
    </row>
    <row r="61" spans="1:24" ht="24" thickBot="1">
      <c r="A61" s="69" t="s">
        <v>75</v>
      </c>
      <c r="B61" s="56">
        <v>203556.62</v>
      </c>
      <c r="C61" s="78"/>
      <c r="D61" s="78"/>
      <c r="E61" s="78"/>
      <c r="F61" s="70"/>
      <c r="G61" s="70"/>
      <c r="H61" s="70"/>
      <c r="I61" s="85"/>
      <c r="J61" s="79"/>
      <c r="K61" s="87"/>
      <c r="L61" s="64"/>
      <c r="M61" s="85"/>
      <c r="N61" s="64"/>
      <c r="O61" s="79"/>
      <c r="P61" s="79"/>
      <c r="Q61" s="70"/>
      <c r="R61" s="64"/>
      <c r="S61" s="64"/>
      <c r="T61" s="87">
        <v>203556.62</v>
      </c>
      <c r="V61" s="1" t="s">
        <v>85</v>
      </c>
      <c r="W61" s="1" t="s">
        <v>85</v>
      </c>
      <c r="X61" s="1" t="s">
        <v>85</v>
      </c>
    </row>
    <row r="62" spans="1:24" ht="22.5" thickTop="1">
      <c r="A62" s="166">
        <v>560000</v>
      </c>
      <c r="B62" s="167"/>
      <c r="C62" s="167"/>
      <c r="D62" s="167"/>
      <c r="E62" s="167"/>
      <c r="F62" s="168"/>
      <c r="G62" s="168"/>
      <c r="H62" s="168"/>
      <c r="I62" s="168"/>
      <c r="J62" s="168"/>
      <c r="K62" s="169"/>
      <c r="L62" s="169"/>
      <c r="M62" s="167"/>
      <c r="N62" s="169"/>
      <c r="O62" s="169"/>
      <c r="P62" s="169"/>
      <c r="Q62" s="169"/>
      <c r="R62" s="169"/>
      <c r="S62" s="169"/>
      <c r="T62" s="167"/>
    </row>
    <row r="63" spans="1:24">
      <c r="A63" s="356">
        <v>610100</v>
      </c>
      <c r="B63" s="53">
        <v>20000</v>
      </c>
      <c r="C63" s="354"/>
      <c r="D63" s="354"/>
      <c r="E63" s="354"/>
      <c r="F63" s="355"/>
      <c r="G63" s="355"/>
      <c r="H63" s="358"/>
      <c r="I63" s="355"/>
      <c r="J63" s="355"/>
      <c r="K63" s="38"/>
      <c r="L63" s="38"/>
      <c r="M63" s="354"/>
      <c r="N63" s="38"/>
      <c r="O63" s="38"/>
      <c r="P63" s="38"/>
      <c r="Q63" s="38"/>
      <c r="R63" s="38"/>
      <c r="S63" s="38"/>
      <c r="T63" s="359">
        <v>20000</v>
      </c>
    </row>
    <row r="64" spans="1:24">
      <c r="A64" s="80" t="s">
        <v>20</v>
      </c>
      <c r="B64" s="67">
        <v>20000</v>
      </c>
      <c r="C64" s="320"/>
      <c r="D64" s="320"/>
      <c r="E64" s="320"/>
      <c r="F64" s="326" t="s">
        <v>5</v>
      </c>
      <c r="G64" s="326" t="s">
        <v>5</v>
      </c>
      <c r="H64" s="327" t="s">
        <v>5</v>
      </c>
      <c r="I64" s="328"/>
      <c r="J64" s="328"/>
      <c r="K64" s="329"/>
      <c r="L64" s="329"/>
      <c r="M64" s="330"/>
      <c r="N64" s="329"/>
      <c r="O64" s="329"/>
      <c r="P64" s="329"/>
      <c r="Q64" s="329"/>
      <c r="R64" s="329"/>
      <c r="S64" s="329"/>
      <c r="T64" s="357">
        <v>20000</v>
      </c>
    </row>
    <row r="65" spans="1:22" ht="22.5" thickBot="1">
      <c r="A65" s="69" t="s">
        <v>75</v>
      </c>
      <c r="B65" s="70">
        <v>20000</v>
      </c>
      <c r="C65" s="321"/>
      <c r="D65" s="321"/>
      <c r="E65" s="321"/>
      <c r="F65" s="322">
        <v>95280</v>
      </c>
      <c r="G65" s="322">
        <v>108000</v>
      </c>
      <c r="H65" s="323">
        <v>2395800</v>
      </c>
      <c r="I65" s="324"/>
      <c r="J65" s="324"/>
      <c r="K65" s="69"/>
      <c r="L65" s="69"/>
      <c r="M65" s="321"/>
      <c r="N65" s="69"/>
      <c r="O65" s="69"/>
      <c r="P65" s="69"/>
      <c r="Q65" s="69"/>
      <c r="R65" s="69"/>
      <c r="S65" s="69"/>
      <c r="T65" s="323">
        <v>2619080</v>
      </c>
    </row>
    <row r="66" spans="1:22" ht="22.5" thickTop="1">
      <c r="A66" s="166">
        <v>541000</v>
      </c>
      <c r="B66" s="167"/>
      <c r="C66" s="167"/>
      <c r="D66" s="167"/>
      <c r="E66" s="167"/>
      <c r="F66" s="168"/>
      <c r="G66" s="168"/>
      <c r="H66" s="168"/>
      <c r="I66" s="168"/>
      <c r="J66" s="168"/>
      <c r="K66" s="169"/>
      <c r="L66" s="169"/>
      <c r="M66" s="167"/>
      <c r="N66" s="169"/>
      <c r="O66" s="169"/>
      <c r="P66" s="169"/>
      <c r="Q66" s="169"/>
      <c r="R66" s="169"/>
      <c r="S66" s="169"/>
      <c r="T66" s="167"/>
    </row>
    <row r="67" spans="1:22">
      <c r="A67" s="356">
        <v>411600</v>
      </c>
      <c r="B67" s="53"/>
      <c r="C67" s="354"/>
      <c r="D67" s="354"/>
      <c r="E67" s="354"/>
      <c r="F67" s="355"/>
      <c r="G67" s="355"/>
      <c r="H67" s="358"/>
      <c r="I67" s="355"/>
      <c r="J67" s="355"/>
      <c r="K67" s="53">
        <v>50000</v>
      </c>
      <c r="L67" s="38"/>
      <c r="M67" s="354"/>
      <c r="N67" s="38"/>
      <c r="O67" s="38"/>
      <c r="P67" s="38"/>
      <c r="Q67" s="38"/>
      <c r="R67" s="38"/>
      <c r="S67" s="38"/>
      <c r="T67" s="359">
        <v>50000</v>
      </c>
    </row>
    <row r="68" spans="1:22">
      <c r="A68" s="80" t="s">
        <v>20</v>
      </c>
      <c r="B68" s="67"/>
      <c r="C68" s="320"/>
      <c r="D68" s="320"/>
      <c r="E68" s="320"/>
      <c r="F68" s="326"/>
      <c r="G68" s="326"/>
      <c r="H68" s="327"/>
      <c r="I68" s="328"/>
      <c r="J68" s="328"/>
      <c r="K68" s="61">
        <v>50000</v>
      </c>
      <c r="L68" s="329"/>
      <c r="M68" s="330"/>
      <c r="N68" s="329"/>
      <c r="O68" s="329"/>
      <c r="P68" s="329"/>
      <c r="Q68" s="329"/>
      <c r="R68" s="329"/>
      <c r="S68" s="329"/>
      <c r="T68" s="357">
        <v>50000</v>
      </c>
    </row>
    <row r="69" spans="1:22" ht="22.5" thickBot="1">
      <c r="A69" s="69" t="s">
        <v>75</v>
      </c>
      <c r="B69" s="70"/>
      <c r="C69" s="321"/>
      <c r="D69" s="321"/>
      <c r="E69" s="321"/>
      <c r="F69" s="322"/>
      <c r="G69" s="322"/>
      <c r="H69" s="323"/>
      <c r="I69" s="324"/>
      <c r="J69" s="324"/>
      <c r="K69" s="70">
        <v>50000</v>
      </c>
      <c r="L69" s="69"/>
      <c r="M69" s="321"/>
      <c r="N69" s="69"/>
      <c r="O69" s="69"/>
      <c r="P69" s="69"/>
      <c r="Q69" s="69"/>
      <c r="R69" s="69"/>
      <c r="S69" s="69"/>
      <c r="T69" s="323">
        <v>50000</v>
      </c>
      <c r="V69" s="1" t="s">
        <v>85</v>
      </c>
    </row>
    <row r="70" spans="1:22" ht="22.5" thickTop="1"/>
    <row r="72" spans="1:22">
      <c r="B72" s="9" t="s">
        <v>85</v>
      </c>
    </row>
  </sheetData>
  <mergeCells count="18">
    <mergeCell ref="T39:T40"/>
    <mergeCell ref="A38:T38"/>
    <mergeCell ref="B39:C39"/>
    <mergeCell ref="K39:M39"/>
    <mergeCell ref="I39:J39"/>
    <mergeCell ref="F39:H39"/>
    <mergeCell ref="D39:E39"/>
    <mergeCell ref="O39:P39"/>
    <mergeCell ref="A1:T1"/>
    <mergeCell ref="B4:C4"/>
    <mergeCell ref="K4:M4"/>
    <mergeCell ref="A3:T3"/>
    <mergeCell ref="A2:T2"/>
    <mergeCell ref="T4:T5"/>
    <mergeCell ref="I4:J4"/>
    <mergeCell ref="D4:E4"/>
    <mergeCell ref="F4:H4"/>
    <mergeCell ref="O4:P4"/>
  </mergeCells>
  <phoneticPr fontId="0" type="noConversion"/>
  <pageMargins left="0.7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19" workbookViewId="0">
      <selection activeCell="H28" sqref="H28"/>
    </sheetView>
  </sheetViews>
  <sheetFormatPr defaultRowHeight="20.25"/>
  <cols>
    <col min="1" max="1" width="48.5703125" style="170" customWidth="1"/>
    <col min="2" max="2" width="11.7109375" style="202" customWidth="1"/>
    <col min="3" max="3" width="18.85546875" style="199" customWidth="1"/>
    <col min="4" max="4" width="17.85546875" style="200" customWidth="1"/>
    <col min="5" max="5" width="12.5703125" style="201" customWidth="1"/>
    <col min="6" max="6" width="4" style="202" customWidth="1"/>
    <col min="7" max="16384" width="9.140625" style="170"/>
  </cols>
  <sheetData>
    <row r="1" spans="1:7">
      <c r="A1" s="426" t="s">
        <v>0</v>
      </c>
      <c r="B1" s="426"/>
      <c r="C1" s="426"/>
      <c r="D1" s="426"/>
      <c r="E1" s="426"/>
      <c r="F1" s="426"/>
    </row>
    <row r="2" spans="1:7">
      <c r="A2" s="426" t="s">
        <v>90</v>
      </c>
      <c r="B2" s="426"/>
      <c r="C2" s="426"/>
      <c r="D2" s="426"/>
      <c r="E2" s="426"/>
      <c r="F2" s="426"/>
    </row>
    <row r="3" spans="1:7">
      <c r="A3" s="449" t="s">
        <v>312</v>
      </c>
      <c r="B3" s="449"/>
      <c r="C3" s="449"/>
      <c r="D3" s="449"/>
      <c r="E3" s="449"/>
      <c r="F3" s="449"/>
    </row>
    <row r="4" spans="1:7" ht="20.25" customHeight="1">
      <c r="A4" s="171"/>
      <c r="B4" s="171"/>
      <c r="C4" s="172"/>
      <c r="D4" s="173"/>
      <c r="E4" s="174"/>
      <c r="F4" s="174"/>
    </row>
    <row r="5" spans="1:7" s="178" customFormat="1" ht="22.5" customHeight="1">
      <c r="A5" s="175" t="s">
        <v>1</v>
      </c>
      <c r="B5" s="175" t="s">
        <v>2</v>
      </c>
      <c r="C5" s="176" t="s">
        <v>3</v>
      </c>
      <c r="D5" s="175" t="s">
        <v>4</v>
      </c>
      <c r="E5" s="177"/>
      <c r="F5" s="177"/>
      <c r="G5" s="177"/>
    </row>
    <row r="6" spans="1:7" s="178" customFormat="1" ht="22.5" customHeight="1">
      <c r="A6" s="209" t="s">
        <v>245</v>
      </c>
      <c r="B6" s="207"/>
      <c r="C6" s="211">
        <v>30</v>
      </c>
      <c r="D6" s="207"/>
      <c r="E6" s="177"/>
      <c r="F6" s="177"/>
      <c r="G6" s="177"/>
    </row>
    <row r="7" spans="1:7" ht="21" customHeight="1">
      <c r="A7" s="179" t="s">
        <v>76</v>
      </c>
      <c r="B7" s="195" t="s">
        <v>91</v>
      </c>
      <c r="C7" s="181">
        <v>26981551.289999999</v>
      </c>
      <c r="D7" s="182"/>
      <c r="E7" s="183" t="s">
        <v>85</v>
      </c>
      <c r="F7" s="184"/>
      <c r="G7" s="185">
        <v>102035</v>
      </c>
    </row>
    <row r="8" spans="1:7" ht="19.5" customHeight="1">
      <c r="A8" s="186" t="s">
        <v>175</v>
      </c>
      <c r="B8" s="187" t="s">
        <v>91</v>
      </c>
      <c r="C8" s="188">
        <v>53521.38</v>
      </c>
      <c r="D8" s="189"/>
      <c r="E8" s="183"/>
      <c r="F8" s="190"/>
      <c r="G8" s="185"/>
    </row>
    <row r="9" spans="1:7" ht="21" customHeight="1">
      <c r="A9" s="186" t="s">
        <v>77</v>
      </c>
      <c r="B9" s="187" t="s">
        <v>91</v>
      </c>
      <c r="C9" s="181">
        <v>102.79</v>
      </c>
      <c r="D9" s="191"/>
      <c r="E9" s="183"/>
      <c r="F9" s="190"/>
      <c r="G9" s="185"/>
    </row>
    <row r="10" spans="1:7" ht="21.75" customHeight="1">
      <c r="A10" s="186" t="s">
        <v>256</v>
      </c>
      <c r="B10" s="187" t="s">
        <v>91</v>
      </c>
      <c r="C10" s="181">
        <v>6757127.2699999996</v>
      </c>
      <c r="D10" s="191"/>
      <c r="E10" s="183"/>
      <c r="F10" s="190"/>
      <c r="G10" s="185"/>
    </row>
    <row r="11" spans="1:7" ht="21.75" customHeight="1">
      <c r="A11" s="186" t="s">
        <v>257</v>
      </c>
      <c r="B11" s="187" t="s">
        <v>91</v>
      </c>
      <c r="C11" s="181">
        <v>657780.55000000005</v>
      </c>
      <c r="D11" s="191"/>
      <c r="E11" s="183"/>
      <c r="F11" s="350"/>
      <c r="G11" s="185"/>
    </row>
    <row r="12" spans="1:7">
      <c r="A12" s="180" t="s">
        <v>6</v>
      </c>
      <c r="B12" s="187" t="s">
        <v>92</v>
      </c>
      <c r="C12" s="181">
        <v>102035</v>
      </c>
      <c r="D12" s="191"/>
      <c r="E12" s="183"/>
      <c r="F12" s="190"/>
      <c r="G12" s="185"/>
    </row>
    <row r="13" spans="1:7">
      <c r="A13" s="180" t="s">
        <v>65</v>
      </c>
      <c r="B13" s="187"/>
      <c r="C13" s="181"/>
      <c r="D13" s="192">
        <v>102.79</v>
      </c>
      <c r="E13" s="183"/>
      <c r="F13" s="193"/>
      <c r="G13" s="185"/>
    </row>
    <row r="14" spans="1:7">
      <c r="A14" s="180" t="s">
        <v>7</v>
      </c>
      <c r="B14" s="187"/>
      <c r="C14" s="181"/>
      <c r="D14" s="192">
        <v>53521.38</v>
      </c>
      <c r="E14" s="183"/>
      <c r="F14" s="190"/>
      <c r="G14" s="185"/>
    </row>
    <row r="15" spans="1:7">
      <c r="A15" s="180" t="s">
        <v>78</v>
      </c>
      <c r="B15" s="187" t="s">
        <v>93</v>
      </c>
      <c r="C15" s="181"/>
      <c r="D15" s="192">
        <v>269000</v>
      </c>
      <c r="E15" s="183"/>
      <c r="F15" s="190"/>
      <c r="G15" s="185"/>
    </row>
    <row r="16" spans="1:7">
      <c r="A16" s="180" t="s">
        <v>178</v>
      </c>
      <c r="B16" s="187"/>
      <c r="C16" s="181"/>
      <c r="D16" s="192">
        <v>191709</v>
      </c>
      <c r="E16" s="183"/>
      <c r="F16" s="190"/>
      <c r="G16" s="185"/>
    </row>
    <row r="17" spans="1:7">
      <c r="A17" s="194" t="s">
        <v>16</v>
      </c>
      <c r="B17" s="193"/>
      <c r="C17" s="181"/>
      <c r="D17" s="192">
        <v>9258576.3699999992</v>
      </c>
      <c r="E17" s="183"/>
      <c r="F17" s="190"/>
      <c r="G17" s="185"/>
    </row>
    <row r="18" spans="1:7">
      <c r="A18" s="194" t="s">
        <v>84</v>
      </c>
      <c r="B18" s="195"/>
      <c r="C18" s="181"/>
      <c r="D18" s="192">
        <v>10365908.810000001</v>
      </c>
      <c r="E18" s="183"/>
      <c r="F18" s="190"/>
      <c r="G18" s="185"/>
    </row>
    <row r="19" spans="1:7">
      <c r="A19" s="194" t="s">
        <v>15</v>
      </c>
      <c r="B19" s="195"/>
      <c r="C19" s="181">
        <v>684072</v>
      </c>
      <c r="D19" s="192"/>
      <c r="E19" s="183"/>
      <c r="F19" s="190"/>
      <c r="G19" s="185"/>
    </row>
    <row r="20" spans="1:7">
      <c r="A20" s="194" t="s">
        <v>95</v>
      </c>
      <c r="B20" s="195"/>
      <c r="C20" s="181">
        <v>2574600</v>
      </c>
      <c r="D20" s="192"/>
      <c r="E20" s="183"/>
      <c r="F20" s="190"/>
      <c r="G20" s="185"/>
    </row>
    <row r="21" spans="1:7">
      <c r="A21" s="180" t="s">
        <v>97</v>
      </c>
      <c r="B21" s="195"/>
      <c r="C21" s="181">
        <v>3874150.46</v>
      </c>
      <c r="D21" s="192"/>
      <c r="E21" s="183"/>
      <c r="F21" s="190"/>
      <c r="G21" s="185"/>
    </row>
    <row r="22" spans="1:7">
      <c r="A22" s="180" t="s">
        <v>8</v>
      </c>
      <c r="B22" s="195"/>
      <c r="C22" s="181">
        <v>399080</v>
      </c>
      <c r="D22" s="192"/>
      <c r="E22" s="183"/>
      <c r="F22" s="190"/>
      <c r="G22" s="185"/>
    </row>
    <row r="23" spans="1:7">
      <c r="A23" s="180" t="s">
        <v>9</v>
      </c>
      <c r="B23" s="195"/>
      <c r="C23" s="181">
        <v>2272084.27</v>
      </c>
      <c r="D23" s="192"/>
      <c r="E23" s="183"/>
      <c r="F23" s="190"/>
      <c r="G23" s="185"/>
    </row>
    <row r="24" spans="1:7">
      <c r="A24" s="194" t="s">
        <v>10</v>
      </c>
      <c r="B24" s="195"/>
      <c r="C24" s="181">
        <v>1195405</v>
      </c>
      <c r="D24" s="192"/>
      <c r="E24" s="183"/>
      <c r="F24" s="190"/>
      <c r="G24" s="185"/>
    </row>
    <row r="25" spans="1:7">
      <c r="A25" s="194" t="s">
        <v>11</v>
      </c>
      <c r="B25" s="195"/>
      <c r="C25" s="181">
        <v>223479.99</v>
      </c>
      <c r="D25" s="192"/>
      <c r="E25" s="183"/>
      <c r="F25" s="190"/>
      <c r="G25" s="185"/>
    </row>
    <row r="26" spans="1:7">
      <c r="A26" s="194" t="s">
        <v>12</v>
      </c>
      <c r="B26" s="195"/>
      <c r="C26" s="181">
        <v>2619080</v>
      </c>
      <c r="D26" s="192"/>
      <c r="E26" s="183"/>
      <c r="F26" s="190"/>
      <c r="G26" s="185"/>
    </row>
    <row r="27" spans="1:7">
      <c r="A27" s="194" t="s">
        <v>258</v>
      </c>
      <c r="B27" s="195"/>
      <c r="C27" s="181">
        <v>86650</v>
      </c>
      <c r="D27" s="192"/>
      <c r="E27" s="183"/>
      <c r="F27" s="350"/>
      <c r="G27" s="185"/>
    </row>
    <row r="28" spans="1:7">
      <c r="A28" s="194" t="s">
        <v>244</v>
      </c>
      <c r="B28" s="195"/>
      <c r="C28" s="181">
        <v>55000</v>
      </c>
      <c r="D28" s="192"/>
      <c r="E28" s="183"/>
      <c r="F28" s="350"/>
      <c r="G28" s="185"/>
    </row>
    <row r="29" spans="1:7">
      <c r="A29" s="194" t="s">
        <v>13</v>
      </c>
      <c r="B29" s="195"/>
      <c r="C29" s="181">
        <v>1128000</v>
      </c>
      <c r="D29" s="192"/>
      <c r="E29" s="183"/>
      <c r="F29" s="387"/>
      <c r="G29" s="185"/>
    </row>
    <row r="30" spans="1:7">
      <c r="A30" s="180" t="s">
        <v>101</v>
      </c>
      <c r="B30" s="195"/>
      <c r="C30" s="181"/>
      <c r="D30" s="192">
        <v>27751224.109999999</v>
      </c>
      <c r="E30" s="183"/>
      <c r="F30" s="190"/>
      <c r="G30" s="185"/>
    </row>
    <row r="31" spans="1:7">
      <c r="A31" s="180" t="s">
        <v>215</v>
      </c>
      <c r="B31" s="195"/>
      <c r="C31" s="181"/>
      <c r="D31" s="192">
        <v>231936.54</v>
      </c>
      <c r="E31" s="183"/>
      <c r="F31" s="190"/>
      <c r="G31" s="185"/>
    </row>
    <row r="32" spans="1:7">
      <c r="A32" s="194" t="s">
        <v>176</v>
      </c>
      <c r="B32" s="170"/>
      <c r="C32" s="181"/>
      <c r="D32" s="192">
        <v>1364300</v>
      </c>
      <c r="E32" s="183"/>
      <c r="F32" s="190"/>
      <c r="G32" s="185"/>
    </row>
    <row r="33" spans="1:7">
      <c r="A33" s="194" t="s">
        <v>190</v>
      </c>
      <c r="B33" s="195"/>
      <c r="C33" s="181"/>
      <c r="D33" s="192">
        <v>175500</v>
      </c>
      <c r="E33" s="183"/>
      <c r="F33" s="190"/>
      <c r="G33" s="185"/>
    </row>
    <row r="34" spans="1:7">
      <c r="A34" s="194" t="s">
        <v>213</v>
      </c>
      <c r="B34" s="343"/>
      <c r="C34" s="227"/>
      <c r="D34" s="344">
        <v>1971</v>
      </c>
      <c r="E34" s="183"/>
      <c r="F34" s="190"/>
      <c r="G34" s="185"/>
    </row>
    <row r="35" spans="1:7" ht="21" thickBot="1">
      <c r="A35" s="345"/>
      <c r="B35" s="346"/>
      <c r="C35" s="196">
        <f>SUM(C6:C34)</f>
        <v>49663750</v>
      </c>
      <c r="D35" s="347">
        <f>SUM(D6:D34)</f>
        <v>49663750</v>
      </c>
      <c r="E35" s="197"/>
      <c r="F35" s="198"/>
      <c r="G35" s="185"/>
    </row>
    <row r="36" spans="1:7" ht="21" thickTop="1">
      <c r="A36" s="185"/>
      <c r="B36" s="342"/>
      <c r="C36" s="203"/>
      <c r="D36" s="204"/>
    </row>
    <row r="37" spans="1:7" s="185" customFormat="1">
      <c r="B37" s="342"/>
      <c r="C37" s="203"/>
      <c r="D37" s="204"/>
      <c r="E37" s="201"/>
      <c r="F37" s="202"/>
    </row>
    <row r="38" spans="1:7" s="185" customFormat="1">
      <c r="B38" s="342"/>
      <c r="C38" s="203"/>
      <c r="D38" s="204"/>
      <c r="E38" s="201"/>
      <c r="F38" s="202"/>
    </row>
    <row r="39" spans="1:7" s="185" customFormat="1">
      <c r="B39" s="193"/>
      <c r="C39" s="203"/>
      <c r="D39" s="204"/>
      <c r="E39" s="183"/>
      <c r="F39" s="193"/>
    </row>
    <row r="40" spans="1:7" s="185" customFormat="1">
      <c r="B40" s="193"/>
      <c r="C40" s="203"/>
      <c r="D40" s="204"/>
      <c r="E40" s="183"/>
      <c r="F40" s="190"/>
    </row>
    <row r="41" spans="1:7" s="185" customFormat="1">
      <c r="B41" s="193"/>
      <c r="C41" s="203"/>
      <c r="D41" s="204"/>
      <c r="E41" s="183"/>
      <c r="F41" s="190"/>
    </row>
    <row r="42" spans="1:7" s="185" customFormat="1">
      <c r="B42" s="193"/>
      <c r="C42" s="203"/>
      <c r="D42" s="204"/>
      <c r="E42" s="183"/>
      <c r="F42" s="190"/>
    </row>
    <row r="43" spans="1:7" s="185" customFormat="1">
      <c r="B43" s="193"/>
      <c r="C43" s="203"/>
      <c r="D43" s="204"/>
      <c r="E43" s="183"/>
      <c r="F43" s="190"/>
    </row>
    <row r="44" spans="1:7">
      <c r="A44" s="185"/>
      <c r="B44" s="190"/>
      <c r="C44" s="205"/>
      <c r="D44" s="206"/>
      <c r="E44" s="197"/>
      <c r="F44" s="174"/>
    </row>
    <row r="45" spans="1:7">
      <c r="A45" s="185"/>
      <c r="B45" s="190"/>
      <c r="C45" s="203"/>
      <c r="D45" s="204"/>
      <c r="E45" s="183"/>
      <c r="F45" s="190"/>
    </row>
    <row r="46" spans="1:7">
      <c r="A46" s="185"/>
    </row>
    <row r="47" spans="1:7">
      <c r="A47" s="185"/>
    </row>
    <row r="48" spans="1:7">
      <c r="A48" s="185"/>
    </row>
    <row r="49" spans="1:1">
      <c r="A49" s="185"/>
    </row>
    <row r="50" spans="1:1">
      <c r="A50" s="185"/>
    </row>
    <row r="51" spans="1:1">
      <c r="A51" s="185"/>
    </row>
    <row r="52" spans="1:1">
      <c r="A52" s="185"/>
    </row>
    <row r="53" spans="1:1">
      <c r="A53" s="185"/>
    </row>
    <row r="54" spans="1:1">
      <c r="A54" s="185"/>
    </row>
    <row r="55" spans="1:1">
      <c r="A55" s="185"/>
    </row>
    <row r="56" spans="1:1">
      <c r="A56" s="185"/>
    </row>
    <row r="57" spans="1:1">
      <c r="A57" s="18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0"/>
  <sheetViews>
    <sheetView topLeftCell="A60" zoomScaleSheetLayoutView="100" workbookViewId="0">
      <selection activeCell="C78" sqref="C78"/>
    </sheetView>
  </sheetViews>
  <sheetFormatPr defaultRowHeight="20.25"/>
  <cols>
    <col min="1" max="1" width="18.85546875" style="201" customWidth="1"/>
    <col min="2" max="2" width="18.85546875" style="273" customWidth="1"/>
    <col min="3" max="3" width="31.140625" style="170" customWidth="1"/>
    <col min="4" max="4" width="10.7109375" style="277" customWidth="1"/>
    <col min="5" max="5" width="20.85546875" style="273" customWidth="1"/>
    <col min="6" max="16384" width="9.140625" style="170"/>
  </cols>
  <sheetData>
    <row r="1" spans="1:12">
      <c r="A1" s="454" t="s">
        <v>54</v>
      </c>
      <c r="B1" s="454"/>
      <c r="C1" s="454"/>
      <c r="D1" s="454"/>
      <c r="E1" s="454"/>
    </row>
    <row r="2" spans="1:12">
      <c r="A2" s="270" t="s">
        <v>55</v>
      </c>
      <c r="B2" s="271"/>
      <c r="C2" s="272"/>
      <c r="D2" s="170"/>
      <c r="E2" s="271" t="s">
        <v>229</v>
      </c>
    </row>
    <row r="3" spans="1:12">
      <c r="A3" s="270"/>
      <c r="B3" s="271"/>
      <c r="C3" s="272"/>
      <c r="D3" s="170"/>
    </row>
    <row r="4" spans="1:12" s="185" customFormat="1">
      <c r="A4" s="449" t="s">
        <v>18</v>
      </c>
      <c r="B4" s="449"/>
      <c r="C4" s="449"/>
      <c r="D4" s="449"/>
      <c r="E4" s="449"/>
    </row>
    <row r="5" spans="1:12" s="185" customFormat="1">
      <c r="A5" s="261"/>
      <c r="B5" s="274"/>
      <c r="C5" s="275" t="s">
        <v>260</v>
      </c>
      <c r="D5" s="261"/>
      <c r="E5" s="274"/>
      <c r="L5" s="185">
        <v>862245.96</v>
      </c>
    </row>
    <row r="6" spans="1:12">
      <c r="A6" s="171"/>
      <c r="B6" s="276"/>
      <c r="C6" s="275"/>
      <c r="E6" s="276"/>
      <c r="L6" s="170">
        <v>308560.59000000003</v>
      </c>
    </row>
    <row r="7" spans="1:12" s="178" customFormat="1">
      <c r="A7" s="450" t="s">
        <v>19</v>
      </c>
      <c r="B7" s="455"/>
      <c r="C7" s="431" t="s">
        <v>1</v>
      </c>
      <c r="D7" s="452" t="s">
        <v>2</v>
      </c>
      <c r="E7" s="176" t="s">
        <v>20</v>
      </c>
      <c r="L7" s="178">
        <v>115368.09</v>
      </c>
    </row>
    <row r="8" spans="1:12" s="178" customFormat="1">
      <c r="A8" s="278" t="s">
        <v>21</v>
      </c>
      <c r="B8" s="176" t="s">
        <v>22</v>
      </c>
      <c r="C8" s="435"/>
      <c r="D8" s="453"/>
      <c r="E8" s="176" t="s">
        <v>23</v>
      </c>
      <c r="L8" s="178">
        <v>41840</v>
      </c>
    </row>
    <row r="9" spans="1:12">
      <c r="A9" s="279"/>
      <c r="B9" s="280">
        <v>28889832.469999999</v>
      </c>
      <c r="C9" s="281" t="s">
        <v>53</v>
      </c>
      <c r="D9" s="282"/>
      <c r="E9" s="280">
        <v>38063259.32</v>
      </c>
    </row>
    <row r="10" spans="1:12">
      <c r="A10" s="283"/>
      <c r="B10" s="181"/>
      <c r="C10" s="284" t="s">
        <v>24</v>
      </c>
      <c r="D10" s="195"/>
      <c r="E10" s="181"/>
    </row>
    <row r="11" spans="1:12">
      <c r="A11" s="285">
        <v>830000</v>
      </c>
      <c r="B11" s="181">
        <v>908278.91</v>
      </c>
      <c r="C11" s="180" t="s">
        <v>25</v>
      </c>
      <c r="D11" s="195" t="s">
        <v>109</v>
      </c>
      <c r="E11" s="181">
        <v>29020.84</v>
      </c>
    </row>
    <row r="12" spans="1:12">
      <c r="A12" s="285">
        <v>423200</v>
      </c>
      <c r="B12" s="181">
        <v>240302.6</v>
      </c>
      <c r="C12" s="180" t="s">
        <v>26</v>
      </c>
      <c r="D12" s="195" t="s">
        <v>110</v>
      </c>
      <c r="E12" s="181">
        <v>26613</v>
      </c>
    </row>
    <row r="13" spans="1:12">
      <c r="A13" s="285">
        <v>82500</v>
      </c>
      <c r="B13" s="181">
        <v>111761.46</v>
      </c>
      <c r="C13" s="180" t="s">
        <v>27</v>
      </c>
      <c r="D13" s="195" t="s">
        <v>111</v>
      </c>
      <c r="E13" s="181" t="s">
        <v>5</v>
      </c>
    </row>
    <row r="14" spans="1:12">
      <c r="A14" s="285">
        <v>137200</v>
      </c>
      <c r="B14" s="181">
        <v>557150</v>
      </c>
      <c r="C14" s="180" t="s">
        <v>28</v>
      </c>
      <c r="D14" s="195" t="s">
        <v>112</v>
      </c>
      <c r="E14" s="181">
        <v>3500</v>
      </c>
    </row>
    <row r="15" spans="1:12">
      <c r="A15" s="285">
        <v>17126600</v>
      </c>
      <c r="B15" s="181">
        <v>15799747.720000001</v>
      </c>
      <c r="C15" s="180" t="s">
        <v>29</v>
      </c>
      <c r="D15" s="195" t="s">
        <v>113</v>
      </c>
      <c r="E15" s="181">
        <v>2168153.08</v>
      </c>
    </row>
    <row r="16" spans="1:12">
      <c r="A16" s="285">
        <v>500</v>
      </c>
      <c r="B16" s="181" t="s">
        <v>5</v>
      </c>
      <c r="C16" s="180" t="s">
        <v>102</v>
      </c>
      <c r="D16" s="195" t="s">
        <v>114</v>
      </c>
      <c r="E16" s="181" t="s">
        <v>5</v>
      </c>
    </row>
    <row r="17" spans="1:11">
      <c r="A17" s="285">
        <v>9000000</v>
      </c>
      <c r="B17" s="181">
        <v>9078828</v>
      </c>
      <c r="C17" s="180" t="s">
        <v>12</v>
      </c>
      <c r="D17" s="286" t="s">
        <v>115</v>
      </c>
      <c r="E17" s="181" t="s">
        <v>5</v>
      </c>
    </row>
    <row r="18" spans="1:11" ht="21" thickBot="1">
      <c r="A18" s="287">
        <f>SUM(A11+A12+A13+A14+A15+A16+A17)</f>
        <v>27600000</v>
      </c>
      <c r="B18" s="196">
        <f>SUM(B11:B17)</f>
        <v>26696068.690000001</v>
      </c>
      <c r="C18" s="239"/>
      <c r="D18" s="195"/>
      <c r="E18" s="288">
        <f>SUM(E11:E17)</f>
        <v>2227286.92</v>
      </c>
    </row>
    <row r="19" spans="1:11" ht="21" thickTop="1">
      <c r="A19" s="183"/>
      <c r="B19" s="181">
        <v>379546.81</v>
      </c>
      <c r="C19" s="239" t="s">
        <v>119</v>
      </c>
      <c r="D19" s="187"/>
      <c r="E19" s="181">
        <v>62676.73</v>
      </c>
    </row>
    <row r="20" spans="1:11">
      <c r="A20" s="183"/>
      <c r="B20" s="289">
        <v>1050472.79</v>
      </c>
      <c r="C20" s="239" t="s">
        <v>7</v>
      </c>
      <c r="D20" s="195"/>
      <c r="E20" s="181" t="s">
        <v>5</v>
      </c>
      <c r="H20" s="185"/>
      <c r="I20" s="185"/>
      <c r="J20" s="185"/>
      <c r="K20" s="185"/>
    </row>
    <row r="21" spans="1:11">
      <c r="A21" s="183"/>
      <c r="B21" s="227">
        <v>699389</v>
      </c>
      <c r="C21" s="240" t="s">
        <v>213</v>
      </c>
      <c r="D21" s="286"/>
      <c r="E21" s="227">
        <v>76800</v>
      </c>
      <c r="H21" s="185"/>
      <c r="I21" s="185"/>
      <c r="J21" s="185"/>
      <c r="K21" s="185"/>
    </row>
    <row r="22" spans="1:11">
      <c r="A22" s="183"/>
      <c r="B22" s="181">
        <v>250940</v>
      </c>
      <c r="C22" s="180" t="s">
        <v>244</v>
      </c>
      <c r="D22" s="180"/>
      <c r="E22" s="237" t="s">
        <v>5</v>
      </c>
      <c r="H22" s="185"/>
      <c r="I22" s="185"/>
      <c r="J22" s="185" t="s">
        <v>85</v>
      </c>
      <c r="K22" s="185"/>
    </row>
    <row r="23" spans="1:11">
      <c r="A23" s="183"/>
      <c r="B23" s="227">
        <v>2618800</v>
      </c>
      <c r="C23" s="180" t="s">
        <v>235</v>
      </c>
      <c r="D23" s="180"/>
      <c r="E23" s="237" t="s">
        <v>5</v>
      </c>
      <c r="H23" s="185"/>
      <c r="I23" s="185"/>
      <c r="J23" s="185"/>
      <c r="K23" s="185"/>
    </row>
    <row r="24" spans="1:11">
      <c r="A24" s="183"/>
      <c r="B24" s="227">
        <v>8138700</v>
      </c>
      <c r="C24" s="180" t="s">
        <v>176</v>
      </c>
      <c r="D24" s="180"/>
      <c r="E24" s="249" t="s">
        <v>5</v>
      </c>
      <c r="H24" s="185"/>
      <c r="I24" s="185"/>
      <c r="J24" s="185"/>
      <c r="K24" s="185"/>
    </row>
    <row r="25" spans="1:11">
      <c r="A25" s="183"/>
      <c r="B25" s="181">
        <v>1043500</v>
      </c>
      <c r="C25" s="180" t="s">
        <v>190</v>
      </c>
      <c r="D25" s="180"/>
      <c r="E25" s="249" t="s">
        <v>5</v>
      </c>
      <c r="G25" s="170" t="s">
        <v>85</v>
      </c>
      <c r="H25" s="185"/>
      <c r="I25" s="185"/>
      <c r="J25" s="185"/>
      <c r="K25" s="185"/>
    </row>
    <row r="26" spans="1:11">
      <c r="A26" s="183"/>
      <c r="B26" s="227">
        <v>334.1</v>
      </c>
      <c r="C26" s="307" t="s">
        <v>249</v>
      </c>
      <c r="D26" s="180"/>
      <c r="E26" s="249" t="s">
        <v>5</v>
      </c>
      <c r="G26" s="170" t="s">
        <v>85</v>
      </c>
    </row>
    <row r="27" spans="1:11">
      <c r="A27" s="183"/>
      <c r="B27" s="227">
        <v>2988000</v>
      </c>
      <c r="C27" s="307" t="s">
        <v>246</v>
      </c>
      <c r="D27" s="180"/>
      <c r="E27" s="249" t="s">
        <v>5</v>
      </c>
    </row>
    <row r="28" spans="1:11">
      <c r="A28" s="183"/>
      <c r="B28" s="227">
        <v>12100</v>
      </c>
      <c r="C28" s="290" t="s">
        <v>250</v>
      </c>
      <c r="D28" s="187"/>
      <c r="E28" s="249" t="s">
        <v>5</v>
      </c>
    </row>
    <row r="29" spans="1:11">
      <c r="A29" s="183"/>
      <c r="B29" s="181">
        <v>1068</v>
      </c>
      <c r="C29" s="291" t="s">
        <v>251</v>
      </c>
      <c r="D29" s="187"/>
      <c r="E29" s="181" t="s">
        <v>5</v>
      </c>
    </row>
    <row r="30" spans="1:11">
      <c r="A30" s="183"/>
      <c r="B30" s="210">
        <v>0.32</v>
      </c>
      <c r="C30" s="291" t="s">
        <v>252</v>
      </c>
      <c r="D30" s="187"/>
      <c r="E30" s="181" t="s">
        <v>5</v>
      </c>
    </row>
    <row r="31" spans="1:11">
      <c r="A31" s="183"/>
      <c r="B31" s="181">
        <v>70000</v>
      </c>
      <c r="C31" s="291" t="s">
        <v>261</v>
      </c>
      <c r="D31" s="187"/>
      <c r="E31" s="181">
        <v>70000</v>
      </c>
    </row>
    <row r="32" spans="1:11">
      <c r="A32" s="183"/>
      <c r="B32" s="210"/>
      <c r="C32" s="291"/>
      <c r="D32" s="187"/>
      <c r="E32" s="181"/>
    </row>
    <row r="33" spans="1:5">
      <c r="A33" s="183"/>
      <c r="B33" s="210"/>
      <c r="C33" s="291"/>
      <c r="D33" s="187"/>
      <c r="E33" s="210"/>
    </row>
    <row r="34" spans="1:5">
      <c r="A34" s="183"/>
      <c r="B34" s="292">
        <f>SUM(B19:B32)</f>
        <v>17252851.02</v>
      </c>
      <c r="C34" s="293" t="s">
        <v>74</v>
      </c>
      <c r="D34" s="187"/>
      <c r="E34" s="292">
        <f>SUM(E19:E32)</f>
        <v>209476.73</v>
      </c>
    </row>
    <row r="35" spans="1:5" ht="21" thickBot="1">
      <c r="A35" s="183"/>
      <c r="B35" s="196">
        <f>SUM(B18+B34)</f>
        <v>43948919.710000001</v>
      </c>
      <c r="C35" s="250" t="s">
        <v>58</v>
      </c>
      <c r="D35" s="187"/>
      <c r="E35" s="196">
        <f>SUM(E18+E34)</f>
        <v>2436763.65</v>
      </c>
    </row>
    <row r="36" spans="1:5" ht="21" thickTop="1">
      <c r="A36" s="183"/>
      <c r="B36" s="205"/>
      <c r="C36" s="174"/>
      <c r="D36" s="193"/>
      <c r="E36" s="205"/>
    </row>
    <row r="37" spans="1:5">
      <c r="A37" s="183"/>
      <c r="B37" s="205"/>
      <c r="C37" s="174"/>
      <c r="D37" s="193"/>
      <c r="E37" s="205"/>
    </row>
    <row r="38" spans="1:5">
      <c r="A38" s="183"/>
      <c r="B38" s="205"/>
      <c r="C38" s="174"/>
      <c r="D38" s="193"/>
      <c r="E38" s="205"/>
    </row>
    <row r="39" spans="1:5">
      <c r="A39" s="183"/>
      <c r="B39" s="205"/>
      <c r="C39" s="174"/>
      <c r="D39" s="193"/>
      <c r="E39" s="205"/>
    </row>
    <row r="40" spans="1:5">
      <c r="A40" s="183"/>
      <c r="B40" s="205"/>
      <c r="C40" s="174"/>
      <c r="D40" s="193"/>
      <c r="E40" s="205"/>
    </row>
    <row r="41" spans="1:5">
      <c r="A41" s="183"/>
      <c r="B41" s="205"/>
      <c r="C41" s="174"/>
      <c r="D41" s="193"/>
      <c r="E41" s="205"/>
    </row>
    <row r="42" spans="1:5">
      <c r="A42" s="183"/>
      <c r="B42" s="205"/>
      <c r="C42" s="174"/>
      <c r="D42" s="193"/>
      <c r="E42" s="205"/>
    </row>
    <row r="43" spans="1:5" s="294" customFormat="1" ht="16.5" customHeight="1">
      <c r="A43" s="456" t="s">
        <v>30</v>
      </c>
      <c r="B43" s="456"/>
      <c r="C43" s="456"/>
      <c r="D43" s="456"/>
      <c r="E43" s="456"/>
    </row>
    <row r="44" spans="1:5" s="185" customFormat="1" ht="24" customHeight="1">
      <c r="A44" s="450" t="s">
        <v>19</v>
      </c>
      <c r="B44" s="451"/>
      <c r="C44" s="431" t="s">
        <v>1</v>
      </c>
      <c r="D44" s="452" t="s">
        <v>2</v>
      </c>
      <c r="E44" s="176" t="s">
        <v>20</v>
      </c>
    </row>
    <row r="45" spans="1:5" s="185" customFormat="1" ht="24.75" customHeight="1">
      <c r="A45" s="361" t="s">
        <v>21</v>
      </c>
      <c r="B45" s="392" t="s">
        <v>22</v>
      </c>
      <c r="C45" s="435"/>
      <c r="D45" s="453"/>
      <c r="E45" s="176" t="s">
        <v>23</v>
      </c>
    </row>
    <row r="46" spans="1:5" s="185" customFormat="1" ht="15" customHeight="1">
      <c r="A46" s="393"/>
      <c r="B46" s="394"/>
      <c r="C46" s="395" t="s">
        <v>31</v>
      </c>
      <c r="D46" s="282"/>
      <c r="E46" s="394"/>
    </row>
    <row r="47" spans="1:5" s="295" customFormat="1" ht="17.25" customHeight="1">
      <c r="A47" s="391">
        <v>1636600</v>
      </c>
      <c r="B47" s="396">
        <v>522764</v>
      </c>
      <c r="C47" s="397" t="s">
        <v>15</v>
      </c>
      <c r="D47" s="398" t="s">
        <v>94</v>
      </c>
      <c r="E47" s="396">
        <v>15708</v>
      </c>
    </row>
    <row r="48" spans="1:5" s="295" customFormat="1" ht="16.5" customHeight="1">
      <c r="A48" s="391">
        <v>235540</v>
      </c>
      <c r="B48" s="396">
        <v>130500</v>
      </c>
      <c r="C48" s="397" t="s">
        <v>15</v>
      </c>
      <c r="D48" s="398" t="s">
        <v>121</v>
      </c>
      <c r="E48" s="396">
        <v>14500</v>
      </c>
    </row>
    <row r="49" spans="1:9" s="295" customFormat="1" ht="17.25" customHeight="1">
      <c r="A49" s="391">
        <v>6287920</v>
      </c>
      <c r="B49" s="396">
        <v>3432153.46</v>
      </c>
      <c r="C49" s="397" t="s">
        <v>97</v>
      </c>
      <c r="D49" s="398" t="s">
        <v>98</v>
      </c>
      <c r="E49" s="396">
        <v>443368.55</v>
      </c>
    </row>
    <row r="50" spans="1:9" s="295" customFormat="1" ht="18.75" customHeight="1">
      <c r="A50" s="391">
        <v>85120</v>
      </c>
      <c r="B50" s="396">
        <v>12150</v>
      </c>
      <c r="C50" s="397" t="s">
        <v>97</v>
      </c>
      <c r="D50" s="398" t="s">
        <v>103</v>
      </c>
      <c r="E50" s="396">
        <v>1350</v>
      </c>
      <c r="I50" s="295" t="s">
        <v>85</v>
      </c>
    </row>
    <row r="51" spans="1:9" s="295" customFormat="1" ht="15.75" customHeight="1">
      <c r="A51" s="391">
        <v>3089520</v>
      </c>
      <c r="B51" s="396">
        <v>2317140</v>
      </c>
      <c r="C51" s="397" t="s">
        <v>95</v>
      </c>
      <c r="D51" s="398" t="s">
        <v>96</v>
      </c>
      <c r="E51" s="396">
        <v>257460</v>
      </c>
    </row>
    <row r="52" spans="1:9" s="295" customFormat="1" ht="16.5" customHeight="1">
      <c r="A52" s="399">
        <v>1842200</v>
      </c>
      <c r="B52" s="396">
        <v>366242</v>
      </c>
      <c r="C52" s="397" t="s">
        <v>8</v>
      </c>
      <c r="D52" s="398" t="s">
        <v>99</v>
      </c>
      <c r="E52" s="396">
        <v>65267</v>
      </c>
      <c r="I52" s="295" t="s">
        <v>85</v>
      </c>
    </row>
    <row r="53" spans="1:9" s="295" customFormat="1" ht="16.5" customHeight="1">
      <c r="A53" s="399" t="s">
        <v>5</v>
      </c>
      <c r="B53" s="396" t="s">
        <v>5</v>
      </c>
      <c r="C53" s="397" t="s">
        <v>8</v>
      </c>
      <c r="D53" s="398" t="s">
        <v>216</v>
      </c>
      <c r="E53" s="396" t="s">
        <v>5</v>
      </c>
    </row>
    <row r="54" spans="1:9" s="295" customFormat="1" ht="18" customHeight="1">
      <c r="A54" s="399">
        <v>4137840</v>
      </c>
      <c r="B54" s="396">
        <v>1924824.27</v>
      </c>
      <c r="C54" s="397" t="s">
        <v>9</v>
      </c>
      <c r="D54" s="398" t="s">
        <v>104</v>
      </c>
      <c r="E54" s="396">
        <v>184890.31</v>
      </c>
    </row>
    <row r="55" spans="1:9" s="295" customFormat="1" ht="18" customHeight="1">
      <c r="A55" s="399">
        <v>441800</v>
      </c>
      <c r="B55" s="396">
        <v>218400</v>
      </c>
      <c r="C55" s="397" t="s">
        <v>9</v>
      </c>
      <c r="D55" s="398" t="s">
        <v>217</v>
      </c>
      <c r="E55" s="396" t="s">
        <v>5</v>
      </c>
      <c r="H55" s="295" t="s">
        <v>85</v>
      </c>
    </row>
    <row r="56" spans="1:9" s="295" customFormat="1" ht="18" customHeight="1">
      <c r="A56" s="399">
        <v>1111000</v>
      </c>
      <c r="B56" s="396">
        <v>351503</v>
      </c>
      <c r="C56" s="400" t="s">
        <v>10</v>
      </c>
      <c r="D56" s="398" t="s">
        <v>100</v>
      </c>
      <c r="E56" s="396">
        <v>99342</v>
      </c>
    </row>
    <row r="57" spans="1:9" s="295" customFormat="1" ht="18.75" customHeight="1">
      <c r="A57" s="399">
        <v>1649480</v>
      </c>
      <c r="B57" s="396">
        <v>819130</v>
      </c>
      <c r="C57" s="401" t="s">
        <v>10</v>
      </c>
      <c r="D57" s="398" t="s">
        <v>122</v>
      </c>
      <c r="E57" s="396" t="s">
        <v>5</v>
      </c>
      <c r="H57" s="295" t="s">
        <v>85</v>
      </c>
    </row>
    <row r="58" spans="1:9" s="295" customFormat="1" ht="17.25" customHeight="1">
      <c r="A58" s="391">
        <v>275000</v>
      </c>
      <c r="B58" s="402">
        <v>203890.72</v>
      </c>
      <c r="C58" s="401" t="s">
        <v>11</v>
      </c>
      <c r="D58" s="398" t="s">
        <v>100</v>
      </c>
      <c r="E58" s="402">
        <v>21040.720000000001</v>
      </c>
    </row>
    <row r="59" spans="1:9" s="295" customFormat="1" ht="15" customHeight="1">
      <c r="A59" s="391">
        <v>325280</v>
      </c>
      <c r="B59" s="402">
        <v>211280</v>
      </c>
      <c r="C59" s="401" t="s">
        <v>12</v>
      </c>
      <c r="D59" s="398" t="s">
        <v>105</v>
      </c>
      <c r="E59" s="402">
        <v>20000</v>
      </c>
    </row>
    <row r="60" spans="1:9" s="295" customFormat="1" ht="15.75" customHeight="1">
      <c r="A60" s="391">
        <v>2537800</v>
      </c>
      <c r="B60" s="396">
        <v>2407800</v>
      </c>
      <c r="C60" s="401" t="s">
        <v>12</v>
      </c>
      <c r="D60" s="398" t="s">
        <v>218</v>
      </c>
      <c r="E60" s="396" t="s">
        <v>5</v>
      </c>
    </row>
    <row r="61" spans="1:9" s="295" customFormat="1" ht="15.75" customHeight="1">
      <c r="A61" s="391">
        <v>98900</v>
      </c>
      <c r="B61" s="396">
        <v>50000</v>
      </c>
      <c r="C61" s="401" t="s">
        <v>14</v>
      </c>
      <c r="D61" s="398" t="s">
        <v>106</v>
      </c>
      <c r="E61" s="396">
        <v>50000</v>
      </c>
    </row>
    <row r="62" spans="1:9" s="295" customFormat="1" ht="15.75" customHeight="1">
      <c r="A62" s="391" t="s">
        <v>5</v>
      </c>
      <c r="B62" s="396" t="s">
        <v>5</v>
      </c>
      <c r="C62" s="401" t="s">
        <v>14</v>
      </c>
      <c r="D62" s="398" t="s">
        <v>219</v>
      </c>
      <c r="E62" s="396" t="s">
        <v>5</v>
      </c>
    </row>
    <row r="63" spans="1:9" s="295" customFormat="1" ht="15.75" customHeight="1">
      <c r="A63" s="391" t="s">
        <v>5</v>
      </c>
      <c r="B63" s="396" t="s">
        <v>5</v>
      </c>
      <c r="C63" s="401" t="s">
        <v>13</v>
      </c>
      <c r="D63" s="398" t="s">
        <v>107</v>
      </c>
      <c r="E63" s="396" t="s">
        <v>5</v>
      </c>
    </row>
    <row r="64" spans="1:9" s="295" customFormat="1" ht="15" customHeight="1">
      <c r="A64" s="391">
        <v>3846000</v>
      </c>
      <c r="B64" s="396" t="s">
        <v>5</v>
      </c>
      <c r="C64" s="401" t="s">
        <v>13</v>
      </c>
      <c r="D64" s="398" t="s">
        <v>108</v>
      </c>
      <c r="E64" s="396" t="s">
        <v>5</v>
      </c>
    </row>
    <row r="65" spans="1:12" s="295" customFormat="1" ht="14.25" customHeight="1" thickBot="1">
      <c r="A65" s="403">
        <f>SUM(A47:A64)</f>
        <v>27600000</v>
      </c>
      <c r="B65" s="404">
        <f>SUM(B47:B64)</f>
        <v>12967777.450000001</v>
      </c>
      <c r="C65" s="397"/>
      <c r="D65" s="398"/>
      <c r="E65" s="404">
        <f>SUM(E47:E64)</f>
        <v>1172926.58</v>
      </c>
    </row>
    <row r="66" spans="1:12" s="295" customFormat="1" ht="18.75" customHeight="1" thickTop="1">
      <c r="B66" s="405">
        <v>289339.3</v>
      </c>
      <c r="C66" s="406" t="s">
        <v>71</v>
      </c>
      <c r="D66" s="407"/>
      <c r="E66" s="405">
        <v>27817.96</v>
      </c>
      <c r="F66" s="296"/>
    </row>
    <row r="67" spans="1:12" s="295" customFormat="1" ht="18.75" customHeight="1">
      <c r="B67" s="405">
        <v>254540</v>
      </c>
      <c r="C67" s="408" t="s">
        <v>197</v>
      </c>
      <c r="D67" s="407"/>
      <c r="E67" s="409">
        <v>3600</v>
      </c>
      <c r="F67" s="296"/>
    </row>
    <row r="68" spans="1:12" s="295" customFormat="1" ht="18.75" customHeight="1">
      <c r="B68" s="405">
        <v>2618800</v>
      </c>
      <c r="C68" s="408" t="s">
        <v>83</v>
      </c>
      <c r="D68" s="407"/>
      <c r="E68" s="409" t="s">
        <v>5</v>
      </c>
      <c r="F68" s="296"/>
    </row>
    <row r="69" spans="1:12" s="295" customFormat="1" ht="18.75" customHeight="1">
      <c r="B69" s="409">
        <v>702311</v>
      </c>
      <c r="C69" s="408" t="s">
        <v>236</v>
      </c>
      <c r="D69" s="407"/>
      <c r="E69" s="409">
        <v>76800</v>
      </c>
      <c r="F69" s="296"/>
    </row>
    <row r="70" spans="1:12" s="295" customFormat="1" ht="18.75" customHeight="1">
      <c r="B70" s="409">
        <v>789291</v>
      </c>
      <c r="C70" s="408" t="s">
        <v>178</v>
      </c>
      <c r="D70" s="407"/>
      <c r="E70" s="409" t="s">
        <v>5</v>
      </c>
      <c r="F70" s="296"/>
    </row>
    <row r="71" spans="1:12" s="295" customFormat="1" ht="18.75" customHeight="1">
      <c r="B71" s="409">
        <v>6229600</v>
      </c>
      <c r="C71" s="408" t="s">
        <v>237</v>
      </c>
      <c r="D71" s="407"/>
      <c r="E71" s="409">
        <v>670600</v>
      </c>
      <c r="F71" s="296"/>
      <c r="L71" s="295" t="s">
        <v>85</v>
      </c>
    </row>
    <row r="72" spans="1:12" s="295" customFormat="1" ht="18.75" customHeight="1">
      <c r="B72" s="409">
        <v>796500</v>
      </c>
      <c r="C72" s="408" t="s">
        <v>238</v>
      </c>
      <c r="D72" s="407"/>
      <c r="E72" s="409">
        <v>86000</v>
      </c>
      <c r="F72" s="296"/>
    </row>
    <row r="73" spans="1:12" s="295" customFormat="1" ht="16.5" customHeight="1">
      <c r="A73" s="410"/>
      <c r="B73" s="396">
        <v>1000000</v>
      </c>
      <c r="C73" s="408" t="s">
        <v>239</v>
      </c>
      <c r="D73" s="407"/>
      <c r="E73" s="396" t="s">
        <v>5</v>
      </c>
      <c r="F73" s="296"/>
    </row>
    <row r="74" spans="1:12" s="295" customFormat="1" ht="17.25" customHeight="1">
      <c r="A74" s="410"/>
      <c r="B74" s="396">
        <v>3451000</v>
      </c>
      <c r="C74" s="408" t="s">
        <v>78</v>
      </c>
      <c r="D74" s="407"/>
      <c r="E74" s="396" t="s">
        <v>5</v>
      </c>
      <c r="F74" s="298"/>
    </row>
    <row r="75" spans="1:12" s="295" customFormat="1" ht="17.25" customHeight="1">
      <c r="A75" s="410"/>
      <c r="B75" s="396">
        <v>2289315</v>
      </c>
      <c r="C75" s="408" t="s">
        <v>16</v>
      </c>
      <c r="D75" s="407"/>
      <c r="E75" s="396" t="s">
        <v>5</v>
      </c>
      <c r="F75" s="298"/>
    </row>
    <row r="76" spans="1:12" s="295" customFormat="1" ht="19.5" customHeight="1">
      <c r="A76" s="410"/>
      <c r="B76" s="411">
        <v>2988000</v>
      </c>
      <c r="C76" s="297" t="s">
        <v>247</v>
      </c>
      <c r="D76" s="407"/>
      <c r="E76" s="396" t="s">
        <v>5</v>
      </c>
      <c r="F76" s="296"/>
    </row>
    <row r="77" spans="1:12" s="295" customFormat="1" ht="15" customHeight="1">
      <c r="A77" s="410"/>
      <c r="B77" s="411">
        <v>70000</v>
      </c>
      <c r="C77" s="408" t="s">
        <v>261</v>
      </c>
      <c r="D77" s="407"/>
      <c r="E77" s="402">
        <v>70000</v>
      </c>
      <c r="F77" s="296"/>
      <c r="H77" s="295" t="s">
        <v>85</v>
      </c>
    </row>
    <row r="78" spans="1:12" s="295" customFormat="1" ht="17.25" customHeight="1">
      <c r="A78" s="410"/>
      <c r="B78" s="412"/>
      <c r="C78" s="408"/>
      <c r="D78" s="407"/>
      <c r="E78" s="413"/>
      <c r="F78" s="296"/>
      <c r="J78" s="295" t="s">
        <v>85</v>
      </c>
    </row>
    <row r="79" spans="1:12" s="295" customFormat="1" ht="17.25" customHeight="1">
      <c r="A79" s="410"/>
      <c r="B79" s="414">
        <f>SUM(B66:B78)</f>
        <v>21478696.300000001</v>
      </c>
      <c r="C79" s="415" t="s">
        <v>74</v>
      </c>
      <c r="D79" s="407"/>
      <c r="E79" s="414">
        <f>SUM(E66:E78)</f>
        <v>934817.96</v>
      </c>
      <c r="F79" s="296"/>
    </row>
    <row r="80" spans="1:12" s="295" customFormat="1" ht="18.75" customHeight="1">
      <c r="A80" s="410"/>
      <c r="B80" s="414">
        <f>SUM(B65+B79)</f>
        <v>34446473.75</v>
      </c>
      <c r="C80" s="416" t="s">
        <v>57</v>
      </c>
      <c r="D80" s="398"/>
      <c r="E80" s="414">
        <f>SUM(E65+E79)</f>
        <v>2107744.54</v>
      </c>
      <c r="F80" s="296"/>
    </row>
    <row r="81" spans="1:11" s="295" customFormat="1" ht="18" customHeight="1">
      <c r="A81" s="410"/>
      <c r="B81" s="402">
        <v>9502445.9600000009</v>
      </c>
      <c r="C81" s="416" t="s">
        <v>66</v>
      </c>
      <c r="D81" s="398"/>
      <c r="E81" s="409"/>
      <c r="F81" s="296"/>
    </row>
    <row r="82" spans="1:11" s="295" customFormat="1" ht="14.25" customHeight="1">
      <c r="A82" s="410"/>
      <c r="B82" s="417"/>
      <c r="C82" s="416" t="s">
        <v>308</v>
      </c>
      <c r="D82" s="398"/>
      <c r="E82" s="418"/>
      <c r="F82" s="296"/>
    </row>
    <row r="83" spans="1:11" s="295" customFormat="1" ht="14.25" customHeight="1">
      <c r="A83" s="410"/>
      <c r="B83" s="417"/>
      <c r="C83" s="416" t="s">
        <v>67</v>
      </c>
      <c r="D83" s="398"/>
      <c r="E83" s="402">
        <v>329019.11</v>
      </c>
      <c r="F83" s="296"/>
    </row>
    <row r="84" spans="1:11" s="295" customFormat="1" ht="15" customHeight="1" thickBot="1">
      <c r="A84" s="410"/>
      <c r="B84" s="403">
        <f>SUM(B9+B35-B80)</f>
        <v>38392278.430000007</v>
      </c>
      <c r="C84" s="397" t="s">
        <v>56</v>
      </c>
      <c r="D84" s="398"/>
      <c r="E84" s="404">
        <f>SUM(E9+E35-E80)</f>
        <v>38392278.43</v>
      </c>
      <c r="F84" s="296"/>
    </row>
    <row r="85" spans="1:11" s="185" customFormat="1" ht="22.5" customHeight="1" thickTop="1">
      <c r="A85" s="299"/>
      <c r="B85" s="300"/>
      <c r="C85" s="301"/>
      <c r="D85" s="302"/>
      <c r="E85" s="300"/>
      <c r="F85" s="301"/>
    </row>
    <row r="86" spans="1:11" s="303" customFormat="1">
      <c r="A86" s="419" t="s">
        <v>34</v>
      </c>
      <c r="B86" s="420"/>
      <c r="C86" s="303" t="s">
        <v>88</v>
      </c>
      <c r="D86" s="421" t="s">
        <v>120</v>
      </c>
      <c r="E86" s="422"/>
      <c r="F86" s="185"/>
      <c r="K86" s="303" t="s">
        <v>85</v>
      </c>
    </row>
    <row r="87" spans="1:11" s="303" customFormat="1" ht="24.75" customHeight="1">
      <c r="A87" s="419"/>
      <c r="B87" s="420"/>
      <c r="D87" s="421"/>
      <c r="E87" s="422"/>
      <c r="F87" s="185"/>
    </row>
    <row r="88" spans="1:11" s="303" customFormat="1">
      <c r="A88" s="419" t="s">
        <v>311</v>
      </c>
      <c r="B88" s="423"/>
      <c r="D88" s="421"/>
      <c r="E88" s="424"/>
      <c r="F88" s="185"/>
    </row>
    <row r="89" spans="1:11" s="303" customFormat="1" ht="18" customHeight="1">
      <c r="A89" s="419" t="s">
        <v>310</v>
      </c>
      <c r="B89" s="423"/>
      <c r="D89" s="421"/>
      <c r="E89" s="424"/>
      <c r="F89" s="185"/>
    </row>
    <row r="90" spans="1:11" s="303" customFormat="1" ht="18" customHeight="1">
      <c r="A90" s="419" t="s">
        <v>309</v>
      </c>
      <c r="B90" s="423"/>
      <c r="D90" s="421"/>
      <c r="E90" s="423"/>
      <c r="F90" s="185"/>
    </row>
    <row r="91" spans="1:11" s="294" customFormat="1">
      <c r="A91" s="299" t="s">
        <v>203</v>
      </c>
      <c r="B91" s="304"/>
      <c r="C91" s="301"/>
      <c r="D91" s="302"/>
      <c r="E91" s="304"/>
      <c r="F91" s="185"/>
    </row>
    <row r="92" spans="1:11" s="185" customFormat="1">
      <c r="A92" s="183"/>
      <c r="B92" s="305"/>
      <c r="D92" s="193"/>
      <c r="E92" s="305"/>
    </row>
    <row r="93" spans="1:11" s="185" customFormat="1">
      <c r="A93" s="183"/>
      <c r="B93" s="305"/>
      <c r="D93" s="193"/>
      <c r="E93" s="305"/>
    </row>
    <row r="94" spans="1:11" s="185" customFormat="1">
      <c r="A94" s="183"/>
      <c r="B94" s="305"/>
      <c r="D94" s="193"/>
      <c r="E94" s="305"/>
    </row>
    <row r="95" spans="1:11" s="185" customFormat="1">
      <c r="A95" s="183"/>
      <c r="B95" s="305"/>
      <c r="D95" s="193"/>
      <c r="E95" s="305"/>
    </row>
    <row r="96" spans="1:11" s="185" customFormat="1">
      <c r="A96" s="183"/>
      <c r="B96" s="305"/>
      <c r="D96" s="193"/>
      <c r="E96" s="305"/>
    </row>
    <row r="97" spans="1:5" s="185" customFormat="1">
      <c r="A97" s="183"/>
      <c r="B97" s="305"/>
      <c r="D97" s="193"/>
      <c r="E97" s="305"/>
    </row>
    <row r="98" spans="1:5" s="185" customFormat="1">
      <c r="A98" s="183"/>
      <c r="B98" s="305"/>
      <c r="D98" s="193"/>
      <c r="E98" s="203"/>
    </row>
    <row r="99" spans="1:5" s="185" customFormat="1">
      <c r="A99" s="183"/>
      <c r="B99" s="306"/>
      <c r="D99" s="193"/>
      <c r="E99" s="306"/>
    </row>
    <row r="100" spans="1:5" s="185" customFormat="1">
      <c r="A100" s="183"/>
      <c r="B100" s="305"/>
      <c r="D100" s="193"/>
      <c r="E100" s="305"/>
    </row>
    <row r="101" spans="1:5" s="185" customFormat="1">
      <c r="A101" s="183"/>
      <c r="B101" s="305"/>
      <c r="D101" s="193"/>
      <c r="E101" s="305"/>
    </row>
    <row r="102" spans="1:5" s="185" customFormat="1">
      <c r="A102" s="183"/>
      <c r="B102" s="305"/>
      <c r="D102" s="193"/>
      <c r="E102" s="305"/>
    </row>
    <row r="103" spans="1:5" s="185" customFormat="1">
      <c r="A103" s="183"/>
      <c r="B103" s="305"/>
      <c r="D103" s="193"/>
      <c r="E103" s="305"/>
    </row>
    <row r="104" spans="1:5" s="185" customFormat="1">
      <c r="A104" s="183"/>
      <c r="B104" s="305"/>
      <c r="D104" s="193"/>
      <c r="E104" s="305"/>
    </row>
    <row r="105" spans="1:5" s="185" customFormat="1">
      <c r="A105" s="183"/>
      <c r="B105" s="305"/>
      <c r="D105" s="193"/>
      <c r="E105" s="305"/>
    </row>
    <row r="106" spans="1:5" s="185" customFormat="1">
      <c r="A106" s="183"/>
      <c r="B106" s="305"/>
      <c r="D106" s="193"/>
      <c r="E106" s="305"/>
    </row>
    <row r="107" spans="1:5" s="185" customFormat="1">
      <c r="A107" s="183"/>
      <c r="B107" s="305"/>
      <c r="D107" s="193"/>
      <c r="E107" s="305"/>
    </row>
    <row r="108" spans="1:5" s="185" customFormat="1">
      <c r="A108" s="183"/>
      <c r="B108" s="305"/>
      <c r="D108" s="193"/>
      <c r="E108" s="305"/>
    </row>
    <row r="109" spans="1:5" s="185" customFormat="1">
      <c r="A109" s="183"/>
      <c r="B109" s="305"/>
      <c r="D109" s="193"/>
      <c r="E109" s="305"/>
    </row>
    <row r="110" spans="1:5" s="185" customFormat="1">
      <c r="A110" s="183"/>
      <c r="B110" s="305"/>
      <c r="D110" s="193"/>
      <c r="E110" s="305"/>
    </row>
    <row r="111" spans="1:5" s="185" customFormat="1">
      <c r="A111" s="183"/>
      <c r="B111" s="305"/>
      <c r="D111" s="193"/>
      <c r="E111" s="305"/>
    </row>
    <row r="112" spans="1:5" s="185" customFormat="1">
      <c r="A112" s="183"/>
      <c r="B112" s="305"/>
      <c r="D112" s="193"/>
      <c r="E112" s="305"/>
    </row>
    <row r="113" spans="1:5" s="185" customFormat="1">
      <c r="A113" s="183"/>
      <c r="B113" s="305"/>
      <c r="D113" s="193"/>
      <c r="E113" s="305"/>
    </row>
    <row r="114" spans="1:5" s="185" customFormat="1">
      <c r="A114" s="183"/>
      <c r="B114" s="305"/>
      <c r="D114" s="193"/>
      <c r="E114" s="305"/>
    </row>
    <row r="115" spans="1:5" s="185" customFormat="1">
      <c r="A115" s="183"/>
      <c r="B115" s="305"/>
      <c r="D115" s="193"/>
      <c r="E115" s="305"/>
    </row>
    <row r="116" spans="1:5" s="185" customFormat="1">
      <c r="A116" s="183"/>
      <c r="B116" s="305"/>
      <c r="D116" s="193"/>
      <c r="E116" s="305"/>
    </row>
    <row r="117" spans="1:5" s="185" customFormat="1">
      <c r="A117" s="183"/>
      <c r="B117" s="305"/>
      <c r="D117" s="193"/>
      <c r="E117" s="305"/>
    </row>
    <row r="118" spans="1:5" s="185" customFormat="1">
      <c r="A118" s="183"/>
      <c r="B118" s="305"/>
      <c r="D118" s="193"/>
      <c r="E118" s="305"/>
    </row>
    <row r="119" spans="1:5" s="185" customFormat="1">
      <c r="A119" s="183"/>
      <c r="B119" s="305"/>
      <c r="D119" s="193"/>
      <c r="E119" s="305"/>
    </row>
    <row r="120" spans="1:5" s="185" customFormat="1">
      <c r="A120" s="183"/>
      <c r="B120" s="305"/>
      <c r="D120" s="193"/>
      <c r="E120" s="305"/>
    </row>
    <row r="121" spans="1:5" s="185" customFormat="1">
      <c r="A121" s="183"/>
      <c r="B121" s="305"/>
      <c r="D121" s="193"/>
      <c r="E121" s="305"/>
    </row>
    <row r="122" spans="1:5" s="185" customFormat="1">
      <c r="A122" s="183"/>
      <c r="B122" s="305"/>
      <c r="D122" s="193"/>
      <c r="E122" s="305"/>
    </row>
    <row r="123" spans="1:5" s="185" customFormat="1">
      <c r="A123" s="183"/>
      <c r="B123" s="305"/>
      <c r="D123" s="193"/>
      <c r="E123" s="305"/>
    </row>
    <row r="124" spans="1:5" s="185" customFormat="1">
      <c r="A124" s="183"/>
      <c r="B124" s="305"/>
      <c r="D124" s="193"/>
      <c r="E124" s="305"/>
    </row>
    <row r="125" spans="1:5" s="185" customFormat="1">
      <c r="A125" s="183"/>
      <c r="B125" s="305"/>
      <c r="D125" s="193"/>
      <c r="E125" s="305"/>
    </row>
    <row r="126" spans="1:5" s="185" customFormat="1">
      <c r="A126" s="183"/>
      <c r="B126" s="305"/>
      <c r="D126" s="193"/>
      <c r="E126" s="305"/>
    </row>
    <row r="127" spans="1:5" s="185" customFormat="1">
      <c r="A127" s="183"/>
      <c r="B127" s="305"/>
      <c r="D127" s="193"/>
      <c r="E127" s="305"/>
    </row>
    <row r="128" spans="1:5" s="185" customFormat="1">
      <c r="A128" s="183"/>
      <c r="B128" s="305"/>
      <c r="D128" s="193"/>
      <c r="E128" s="305"/>
    </row>
    <row r="129" spans="1:5" s="185" customFormat="1">
      <c r="A129" s="183"/>
      <c r="B129" s="305"/>
      <c r="D129" s="193"/>
      <c r="E129" s="305"/>
    </row>
    <row r="130" spans="1:5" s="185" customFormat="1">
      <c r="A130" s="183"/>
      <c r="B130" s="305"/>
      <c r="D130" s="193"/>
      <c r="E130" s="305"/>
    </row>
    <row r="131" spans="1:5" s="185" customFormat="1">
      <c r="A131" s="183"/>
      <c r="B131" s="305"/>
      <c r="D131" s="193"/>
      <c r="E131" s="305"/>
    </row>
    <row r="132" spans="1:5" s="185" customFormat="1">
      <c r="A132" s="183"/>
      <c r="B132" s="305"/>
      <c r="D132" s="193"/>
      <c r="E132" s="305"/>
    </row>
    <row r="133" spans="1:5" s="185" customFormat="1">
      <c r="A133" s="183"/>
      <c r="B133" s="305"/>
      <c r="D133" s="193"/>
      <c r="E133" s="305"/>
    </row>
    <row r="134" spans="1:5" s="185" customFormat="1">
      <c r="A134" s="183"/>
      <c r="B134" s="305"/>
      <c r="D134" s="193"/>
      <c r="E134" s="305"/>
    </row>
    <row r="135" spans="1:5" s="185" customFormat="1">
      <c r="A135" s="183"/>
      <c r="B135" s="305"/>
      <c r="D135" s="193"/>
      <c r="E135" s="305"/>
    </row>
    <row r="136" spans="1:5" s="185" customFormat="1">
      <c r="A136" s="183"/>
      <c r="B136" s="305"/>
      <c r="D136" s="193"/>
      <c r="E136" s="305"/>
    </row>
    <row r="137" spans="1:5" s="185" customFormat="1">
      <c r="A137" s="183"/>
      <c r="B137" s="305"/>
      <c r="D137" s="193"/>
      <c r="E137" s="305"/>
    </row>
    <row r="138" spans="1:5" s="185" customFormat="1">
      <c r="A138" s="183"/>
      <c r="B138" s="305"/>
      <c r="D138" s="193"/>
      <c r="E138" s="305"/>
    </row>
    <row r="139" spans="1:5" s="185" customFormat="1">
      <c r="A139" s="183"/>
      <c r="B139" s="305"/>
      <c r="D139" s="193"/>
      <c r="E139" s="305"/>
    </row>
    <row r="140" spans="1:5" s="185" customFormat="1">
      <c r="A140" s="183"/>
      <c r="B140" s="305"/>
      <c r="D140" s="193"/>
      <c r="E140" s="305"/>
    </row>
    <row r="141" spans="1:5" s="185" customFormat="1">
      <c r="A141" s="183"/>
      <c r="B141" s="305"/>
      <c r="D141" s="193"/>
      <c r="E141" s="305"/>
    </row>
    <row r="142" spans="1:5" s="185" customFormat="1">
      <c r="A142" s="183"/>
      <c r="B142" s="305"/>
      <c r="D142" s="193"/>
      <c r="E142" s="305"/>
    </row>
    <row r="143" spans="1:5" s="185" customFormat="1">
      <c r="A143" s="183"/>
      <c r="B143" s="305"/>
      <c r="D143" s="193"/>
      <c r="E143" s="305"/>
    </row>
    <row r="144" spans="1:5" s="185" customFormat="1">
      <c r="A144" s="183"/>
      <c r="B144" s="305"/>
      <c r="D144" s="193"/>
      <c r="E144" s="305"/>
    </row>
    <row r="145" spans="1:5" s="185" customFormat="1">
      <c r="A145" s="183"/>
      <c r="B145" s="305"/>
      <c r="D145" s="193"/>
      <c r="E145" s="305"/>
    </row>
    <row r="146" spans="1:5" s="185" customFormat="1">
      <c r="A146" s="183"/>
      <c r="B146" s="305"/>
      <c r="D146" s="193"/>
      <c r="E146" s="305"/>
    </row>
    <row r="147" spans="1:5" s="185" customFormat="1">
      <c r="A147" s="183"/>
      <c r="B147" s="305"/>
      <c r="D147" s="193"/>
      <c r="E147" s="305"/>
    </row>
    <row r="148" spans="1:5" s="185" customFormat="1">
      <c r="A148" s="183"/>
      <c r="B148" s="305"/>
      <c r="D148" s="193"/>
      <c r="E148" s="305"/>
    </row>
    <row r="149" spans="1:5" s="185" customFormat="1">
      <c r="A149" s="183"/>
      <c r="B149" s="305"/>
      <c r="D149" s="193"/>
      <c r="E149" s="305"/>
    </row>
    <row r="150" spans="1:5" s="185" customFormat="1">
      <c r="A150" s="183"/>
      <c r="B150" s="305"/>
      <c r="D150" s="193"/>
      <c r="E150" s="305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51" right="0.16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2013-07-09T08:35:06Z</cp:lastPrinted>
  <dcterms:created xsi:type="dcterms:W3CDTF">2004-11-17T03:08:17Z</dcterms:created>
  <dcterms:modified xsi:type="dcterms:W3CDTF">2012-02-14T04:11:58Z</dcterms:modified>
</cp:coreProperties>
</file>