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กระดาษทำการ!$A$1:$T$171</definedName>
    <definedName name="_xlnm.Print_Area" localSheetId="7">รับจ่ายเงินสด!$A$1:$N$88</definedName>
  </definedNames>
  <calcPr calcId="124519"/>
</workbook>
</file>

<file path=xl/calcChain.xml><?xml version="1.0" encoding="utf-8"?>
<calcChain xmlns="http://schemas.openxmlformats.org/spreadsheetml/2006/main">
  <c r="F23" i="24"/>
  <c r="F22"/>
  <c r="B10" i="23"/>
  <c r="E34" i="2"/>
  <c r="E33"/>
  <c r="B60"/>
  <c r="D52" i="25"/>
  <c r="D33"/>
  <c r="C37" i="1"/>
  <c r="D59" i="25"/>
  <c r="B9" i="22"/>
  <c r="B10" i="21"/>
  <c r="D23" i="25"/>
  <c r="A60" i="2" l="1"/>
  <c r="C52" i="25"/>
  <c r="C33"/>
  <c r="D28"/>
  <c r="D13"/>
  <c r="E18" i="2"/>
  <c r="E74"/>
  <c r="D37" i="1"/>
  <c r="B74" i="2"/>
  <c r="C59" i="25"/>
  <c r="C55"/>
  <c r="C28"/>
  <c r="C23"/>
  <c r="E60" i="2"/>
  <c r="C13" i="25"/>
  <c r="B18" i="2"/>
  <c r="B33"/>
  <c r="A18"/>
  <c r="D60" i="25" l="1"/>
  <c r="B75" i="2"/>
  <c r="E75"/>
  <c r="C60" i="25"/>
  <c r="B34" i="2"/>
  <c r="B79" l="1"/>
  <c r="E79"/>
</calcChain>
</file>

<file path=xl/sharedStrings.xml><?xml version="1.0" encoding="utf-8"?>
<sst xmlns="http://schemas.openxmlformats.org/spreadsheetml/2006/main" count="508" uniqueCount="294">
  <si>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</si>
  <si>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</si>
  <si>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</si>
  <si>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</si>
  <si>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</si>
  <si>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</si>
  <si>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</si>
  <si>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</si>
  <si>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</si>
  <si>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</si>
  <si>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</si>
  <si>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</si>
  <si>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</si>
  <si>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</si>
  <si>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</si>
  <si>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</si>
  <si>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</si>
  <si>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</si>
  <si>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</si>
  <si>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</si>
  <si>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</si>
  <si>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</si>
  <si>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</si>
  <si>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</si>
  <si>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</si>
  <si>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</si>
  <si>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</si>
  <si>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</si>
  <si>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</si>
  <si>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</si>
  <si>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</si>
  <si>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</si>
  <si>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</si>
  <si>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</si>
  <si>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</si>
  <si>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</si>
  <si>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</si>
  <si>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</si>
  <si>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</si>
  <si>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</si>
  <si>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</si>
  <si>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</si>
  <si>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</si>
  <si>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</si>
  <si>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</si>
  <si>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</si>
  <si>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</si>
  <si>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</si>
  <si>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</si>
  <si>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</si>
  <si>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</si>
  <si>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</si>
  <si>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</si>
  <si>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</si>
  <si>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</si>
  <si>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</si>
  <si>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</si>
  <si>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</si>
  <si>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</si>
  <si>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</si>
  <si>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</si>
  <si>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</si>
  <si>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</si>
  <si>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</si>
  <si>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</si>
  <si>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</si>
  <si>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</si>
  <si>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</si>
  <si>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</si>
  <si>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</si>
  <si>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</si>
  <si>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</si>
  <si>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</si>
  <si>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</si>
  <si>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</si>
  <si>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</si>
  <si>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</si>
  <si>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</si>
  <si>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</si>
  <si>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</si>
  <si>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</si>
  <si>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</si>
  <si>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</si>
  <si>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</si>
  <si>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</si>
  <si>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</si>
  <si>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</si>
  <si>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</si>
  <si>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</si>
  <si>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</si>
  <si>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</si>
  <si>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</si>
  <si>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</si>
  <si>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</si>
  <si>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</si>
  <si>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</si>
  <si>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</si>
  <si>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</si>
  <si>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</si>
  <si>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</si>
  <si>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</si>
  <si>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</si>
  <si>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</si>
  <si>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</si>
  <si>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</si>
  <si>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</si>
  <si>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</si>
  <si>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210402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</si>
  <si>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</si>
  <si>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</si>
  <si>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</si>
  <si>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</si>
  <si>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</si>
  <si>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</si>
  <si>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</si>
  <si>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</si>
  <si>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</si>
  <si>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</si>
  <si>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</si>
  <si>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</si>
  <si>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</si>
  <si>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</si>
  <si>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</si>
  <si>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</si>
  <si>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</si>
  <si>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</si>
  <si>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</si>
  <si>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</si>
  <si>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</si>
  <si>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</si>
  <si>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</si>
  <si>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</si>
  <si>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</si>
  <si>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</si>
  <si>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</si>
  <si>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</si>
  <si>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</si>
  <si>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</si>
  <si>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</si>
  <si>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รับฝาก             (หมายเหตุ 2 )</t>
  </si>
  <si>
    <t>เพื่อทราบ</t>
  </si>
  <si>
    <t>651000</t>
  </si>
  <si>
    <t>653300</t>
  </si>
  <si>
    <t>656000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</si>
  <si>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</si>
  <si>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</si>
  <si>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</si>
  <si>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</si>
  <si>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</si>
  <si>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</si>
  <si>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</si>
  <si>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</si>
  <si>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</si>
  <si>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</si>
  <si>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</si>
  <si>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</si>
  <si>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</si>
  <si>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</si>
  <si>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</si>
  <si>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</si>
  <si>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</si>
  <si>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</si>
  <si>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</si>
  <si>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</si>
  <si>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</si>
  <si>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</si>
  <si>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</si>
  <si>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</si>
  <si>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</si>
  <si>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</si>
  <si>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</si>
  <si>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</si>
  <si>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</si>
  <si>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</si>
  <si>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</si>
  <si>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</si>
  <si>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</si>
  <si>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</si>
  <si>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</si>
  <si>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</si>
  <si>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</si>
  <si>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</si>
  <si>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</si>
  <si>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</si>
  <si>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</si>
  <si>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</si>
  <si>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</si>
  <si>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</si>
  <si>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</si>
  <si>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</si>
  <si>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</si>
  <si>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</si>
  <si>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</si>
  <si>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</si>
  <si>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  <charset val="222"/>
      </rPr>
      <t xml:space="preserve">  เช็คจ่ายที่ผู้รับยังไม่นำมาขึ้นเงินกับธนาคาร</t>
    </r>
  </si>
  <si>
    <t>เงินอุดหนุนเฉพาะกิจ - เบี้ยยังชีพผู้สูงอายุ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</si>
  <si>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</si>
  <si>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</si>
  <si>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</si>
  <si>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</si>
  <si>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</si>
  <si>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</si>
  <si>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</si>
  <si>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</si>
  <si>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</si>
  <si>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</si>
  <si>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</si>
  <si>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</si>
  <si>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320300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</si>
  <si>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</si>
  <si>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</si>
  <si>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</si>
  <si>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</si>
  <si>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</si>
  <si>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</si>
  <si>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</si>
  <si>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</si>
  <si>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</si>
  <si>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</si>
  <si>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ปีงบประมาณ  2555</t>
  </si>
  <si>
    <t>อุดหนุนเฉพาะกิจ - ผู้พิการ</t>
  </si>
  <si>
    <t>รายรับ (หมายเหตุ 2)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</si>
  <si>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</si>
  <si>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</si>
  <si>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</si>
  <si>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</si>
  <si>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</si>
  <si>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</si>
  <si>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เงินสะสม(รับคืนเบี้ยประชุม)</t>
  </si>
  <si>
    <t>ลน.เงินยืมเงินสะสม</t>
  </si>
  <si>
    <t>ลน.เงินยืมตามงบประมาณ</t>
  </si>
  <si>
    <t>เงินอุดหนุนเฉพาะกิจ  -  เบี้ยยังชีพผู้พิการ</t>
  </si>
  <si>
    <t>ลูกหนี้เงินยืมตามงบประมาณ</t>
  </si>
  <si>
    <t>-</t>
  </si>
  <si>
    <t>110900</t>
  </si>
  <si>
    <t>210100</t>
  </si>
  <si>
    <t xml:space="preserve"> -2 -</t>
  </si>
  <si>
    <t>320100</t>
  </si>
  <si>
    <t>320400</t>
  </si>
  <si>
    <t>330800</t>
  </si>
  <si>
    <t>เงินฝาก ธ. กรุงไทย  (กระแส ฯ)  715 - 6-03248 - 8</t>
  </si>
  <si>
    <t>เงินอุดหนุนเฉพาะกิจ - ผู้ดูแลเด็ก</t>
  </si>
  <si>
    <t>เงินรับฝากอื่น ศูนย์พัฒนาครอบครัว</t>
  </si>
  <si>
    <t>รับฝากอื่น  ธ.กรุงไทย</t>
  </si>
  <si>
    <t>ค่าธรรมเนียมอื่น ๆ</t>
  </si>
  <si>
    <t xml:space="preserve">   เงินอุดหนุนทั่วไป </t>
  </si>
  <si>
    <t>210200</t>
  </si>
  <si>
    <t>210300</t>
  </si>
  <si>
    <t>เงินสด</t>
  </si>
  <si>
    <t>รับฝากอื่น - ธ.กรุงไทย</t>
  </si>
  <si>
    <t xml:space="preserve">   (นางสาวมณฑกานต์    หวังถนอม)                               (นางสาวคุลิกา   คลับคล้าย)                                                        ( นายธวัชชัย  แดงฉ่ำ )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</si>
  <si>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</si>
  <si>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</si>
  <si>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</si>
  <si>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</si>
  <si>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</si>
  <si>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 xml:space="preserve">  </t>
  </si>
  <si>
    <t>อุดหนุนเฉพาะกิจ -ผู้ดูแลเด็ก</t>
  </si>
  <si>
    <t>ส่วนลด 6 %</t>
  </si>
  <si>
    <t>ประกันสัญญา</t>
  </si>
  <si>
    <t>330300</t>
  </si>
  <si>
    <t>29  ก.พ. 55</t>
  </si>
  <si>
    <t>0270068</t>
  </si>
  <si>
    <t>31  มีนาคม  2555</t>
  </si>
  <si>
    <t xml:space="preserve">                                                                           ประจำเดือน   มีนาคม  2555</t>
  </si>
  <si>
    <t>โครงการถ่ายโอนกิจการ ฯ</t>
  </si>
  <si>
    <t xml:space="preserve">            หมายเหตุ 2     ประกอบงบทดลอง  เดือนมีนาคม  2555</t>
  </si>
  <si>
    <t xml:space="preserve">            หมายเหตุ  2   ประกอบงบรับ - จ่าย  เดือนมีนาคม  2555</t>
  </si>
  <si>
    <t>หมายเหตุ 2    ประกอบงบรับ - จ่ายเงินสด เดือนมีนาคม  2555</t>
  </si>
  <si>
    <t>รับฝากอื่น - ศูนย์พัฒนาครอบครัว</t>
  </si>
  <si>
    <t>ยอดเงินคงเหลือตามรายงานธนาคาร  ณ วันที่  31  มีนาคม  2555</t>
  </si>
  <si>
    <t>16  มี.ค.  55</t>
  </si>
  <si>
    <t>30  มี.ค. 55</t>
  </si>
  <si>
    <t>4544379</t>
  </si>
  <si>
    <t>4544380</t>
  </si>
  <si>
    <t>4544389</t>
  </si>
  <si>
    <t>4544390</t>
  </si>
  <si>
    <t>4544391</t>
  </si>
  <si>
    <t>4544393</t>
  </si>
  <si>
    <t>4544396</t>
  </si>
  <si>
    <t>4544397</t>
  </si>
  <si>
    <t>4544398</t>
  </si>
  <si>
    <t>4544401</t>
  </si>
  <si>
    <t>4544403</t>
  </si>
  <si>
    <t>4544404</t>
  </si>
  <si>
    <t>4544405</t>
  </si>
  <si>
    <t>วันที่    31  มีนาคม   2555</t>
  </si>
  <si>
    <t xml:space="preserve">                               วันที่  31  มีนาคม   2555</t>
  </si>
  <si>
    <t>00260</t>
  </si>
  <si>
    <t>00321</t>
  </si>
  <si>
    <t>ประจำเดือน มีนาคม 2555</t>
  </si>
  <si>
    <t>331700</t>
  </si>
  <si>
    <t>330400</t>
  </si>
  <si>
    <t>12000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</si>
</sst>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3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u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sz val="12"/>
      <name val="Cordia New"/>
      <family val="2"/>
    </font>
    <font>
      <b/>
      <u/>
      <sz val="12"/>
      <name val="Angsana New"/>
      <family val="1"/>
    </font>
    <font>
      <u/>
      <sz val="14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4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49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/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9" fillId="0" borderId="0" xfId="0" applyFont="1" applyBorder="1"/>
    <xf numFmtId="0" fontId="11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5" fillId="0" borderId="16" xfId="0" applyFont="1" applyBorder="1"/>
    <xf numFmtId="49" fontId="5" fillId="0" borderId="1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3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3" fontId="12" fillId="0" borderId="19" xfId="1" applyFont="1" applyBorder="1"/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right"/>
    </xf>
    <xf numFmtId="43" fontId="5" fillId="0" borderId="0" xfId="1" applyNumberFormat="1" applyFont="1"/>
    <xf numFmtId="49" fontId="3" fillId="0" borderId="3" xfId="1" applyNumberFormat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3" xfId="1" applyFont="1" applyBorder="1" applyAlignment="1">
      <alignment horizontal="right"/>
    </xf>
    <xf numFmtId="43" fontId="3" fillId="0" borderId="15" xfId="1" applyFont="1" applyBorder="1"/>
    <xf numFmtId="43" fontId="3" fillId="0" borderId="15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0" fontId="8" fillId="0" borderId="11" xfId="0" applyFont="1" applyBorder="1"/>
    <xf numFmtId="0" fontId="8" fillId="0" borderId="2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49" fontId="3" fillId="0" borderId="23" xfId="0" applyNumberFormat="1" applyFont="1" applyBorder="1"/>
    <xf numFmtId="49" fontId="3" fillId="0" borderId="3" xfId="0" applyNumberFormat="1" applyFont="1" applyBorder="1"/>
    <xf numFmtId="43" fontId="5" fillId="0" borderId="11" xfId="1" applyNumberFormat="1" applyFont="1" applyBorder="1" applyAlignment="1">
      <alignment horizontal="right"/>
    </xf>
    <xf numFmtId="43" fontId="4" fillId="0" borderId="1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center"/>
    </xf>
    <xf numFmtId="43" fontId="5" fillId="0" borderId="9" xfId="1" applyNumberFormat="1" applyFont="1" applyBorder="1" applyAlignment="1">
      <alignment horizontal="right"/>
    </xf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4" fillId="0" borderId="0" xfId="1" applyNumberFormat="1" applyFont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43" fontId="5" fillId="0" borderId="8" xfId="1" applyNumberFormat="1" applyFont="1" applyBorder="1" applyAlignment="1">
      <alignment horizontal="right"/>
    </xf>
    <xf numFmtId="43" fontId="5" fillId="0" borderId="23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10" fillId="0" borderId="0" xfId="1" applyNumberFormat="1" applyFont="1" applyBorder="1"/>
    <xf numFmtId="43" fontId="5" fillId="0" borderId="0" xfId="1" applyNumberFormat="1" applyFont="1" applyBorder="1"/>
    <xf numFmtId="43" fontId="4" fillId="0" borderId="0" xfId="1" applyNumberFormat="1" applyFont="1" applyBorder="1"/>
    <xf numFmtId="43" fontId="4" fillId="0" borderId="27" xfId="1" applyNumberFormat="1" applyFont="1" applyBorder="1" applyAlignment="1">
      <alignment horizontal="right"/>
    </xf>
    <xf numFmtId="0" fontId="5" fillId="0" borderId="11" xfId="0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3" xfId="1" applyFont="1" applyBorder="1"/>
    <xf numFmtId="0" fontId="3" fillId="0" borderId="23" xfId="0" applyFont="1" applyBorder="1"/>
    <xf numFmtId="0" fontId="8" fillId="0" borderId="18" xfId="0" applyFont="1" applyBorder="1"/>
    <xf numFmtId="43" fontId="3" fillId="0" borderId="18" xfId="1" applyNumberFormat="1" applyFont="1" applyBorder="1" applyAlignment="1">
      <alignment horizontal="right"/>
    </xf>
    <xf numFmtId="43" fontId="15" fillId="0" borderId="18" xfId="1" applyFont="1" applyBorder="1"/>
    <xf numFmtId="43" fontId="3" fillId="0" borderId="18" xfId="1" applyFont="1" applyBorder="1"/>
    <xf numFmtId="43" fontId="3" fillId="0" borderId="18" xfId="1" applyNumberFormat="1" applyFont="1" applyBorder="1"/>
    <xf numFmtId="49" fontId="3" fillId="0" borderId="18" xfId="0" applyNumberFormat="1" applyFont="1" applyBorder="1"/>
    <xf numFmtId="49" fontId="15" fillId="0" borderId="18" xfId="0" applyNumberFormat="1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2" fillId="0" borderId="9" xfId="0" applyFont="1" applyBorder="1"/>
    <xf numFmtId="49" fontId="13" fillId="0" borderId="3" xfId="0" applyNumberFormat="1" applyFont="1" applyBorder="1"/>
    <xf numFmtId="49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/>
    <xf numFmtId="0" fontId="12" fillId="0" borderId="3" xfId="0" applyFont="1" applyBorder="1"/>
    <xf numFmtId="43" fontId="12" fillId="0" borderId="3" xfId="1" applyNumberFormat="1" applyFont="1" applyBorder="1"/>
    <xf numFmtId="43" fontId="12" fillId="0" borderId="3" xfId="1" applyNumberFormat="1" applyFont="1" applyBorder="1" applyAlignment="1">
      <alignment horizontal="right"/>
    </xf>
    <xf numFmtId="43" fontId="12" fillId="0" borderId="23" xfId="1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28" xfId="1" applyNumberFormat="1" applyFont="1" applyBorder="1"/>
    <xf numFmtId="43" fontId="13" fillId="0" borderId="28" xfId="1" applyNumberFormat="1" applyFont="1" applyBorder="1" applyAlignment="1"/>
    <xf numFmtId="49" fontId="13" fillId="0" borderId="9" xfId="0" applyNumberFormat="1" applyFont="1" applyBorder="1" applyAlignment="1">
      <alignment horizontal="center"/>
    </xf>
    <xf numFmtId="43" fontId="13" fillId="0" borderId="29" xfId="1" applyNumberFormat="1" applyFont="1" applyBorder="1"/>
    <xf numFmtId="43" fontId="13" fillId="0" borderId="0" xfId="1" applyNumberFormat="1" applyFont="1" applyBorder="1" applyAlignment="1"/>
    <xf numFmtId="43" fontId="12" fillId="0" borderId="9" xfId="1" applyNumberFormat="1" applyFont="1" applyBorder="1"/>
    <xf numFmtId="43" fontId="12" fillId="0" borderId="9" xfId="1" applyNumberFormat="1" applyFont="1" applyBorder="1" applyAlignment="1">
      <alignment horizontal="right"/>
    </xf>
    <xf numFmtId="43" fontId="12" fillId="0" borderId="11" xfId="1" applyNumberFormat="1" applyFont="1" applyBorder="1" applyAlignment="1">
      <alignment horizontal="right"/>
    </xf>
    <xf numFmtId="43" fontId="13" fillId="0" borderId="28" xfId="1" applyNumberFormat="1" applyFont="1" applyBorder="1" applyAlignment="1">
      <alignment horizontal="right"/>
    </xf>
    <xf numFmtId="43" fontId="12" fillId="0" borderId="0" xfId="0" applyNumberFormat="1" applyFont="1"/>
    <xf numFmtId="49" fontId="13" fillId="0" borderId="9" xfId="0" applyNumberFormat="1" applyFont="1" applyBorder="1"/>
    <xf numFmtId="43" fontId="12" fillId="0" borderId="29" xfId="1" applyNumberFormat="1" applyFont="1" applyBorder="1"/>
    <xf numFmtId="0" fontId="12" fillId="0" borderId="3" xfId="0" applyFont="1" applyFill="1" applyBorder="1"/>
    <xf numFmtId="43" fontId="12" fillId="0" borderId="9" xfId="1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3" xfId="0" applyFont="1" applyBorder="1"/>
    <xf numFmtId="0" fontId="13" fillId="0" borderId="11" xfId="0" applyFont="1" applyBorder="1" applyAlignment="1">
      <alignment horizontal="center"/>
    </xf>
    <xf numFmtId="43" fontId="12" fillId="0" borderId="30" xfId="1" applyNumberFormat="1" applyFont="1" applyBorder="1" applyAlignment="1">
      <alignment horizontal="right"/>
    </xf>
    <xf numFmtId="0" fontId="12" fillId="0" borderId="8" xfId="0" applyFont="1" applyFill="1" applyBorder="1"/>
    <xf numFmtId="0" fontId="13" fillId="0" borderId="21" xfId="0" applyFont="1" applyFill="1" applyBorder="1" applyAlignment="1">
      <alignment horizontal="center"/>
    </xf>
    <xf numFmtId="43" fontId="12" fillId="0" borderId="20" xfId="1" applyFont="1" applyBorder="1" applyAlignment="1">
      <alignment horizontal="right"/>
    </xf>
    <xf numFmtId="0" fontId="12" fillId="0" borderId="8" xfId="0" applyFont="1" applyBorder="1"/>
    <xf numFmtId="49" fontId="12" fillId="0" borderId="8" xfId="0" applyNumberFormat="1" applyFont="1" applyBorder="1"/>
    <xf numFmtId="49" fontId="13" fillId="0" borderId="21" xfId="0" applyNumberFormat="1" applyFont="1" applyBorder="1" applyAlignment="1">
      <alignment horizontal="center"/>
    </xf>
    <xf numFmtId="43" fontId="12" fillId="0" borderId="33" xfId="1" applyFont="1" applyBorder="1" applyAlignment="1">
      <alignment horizontal="right"/>
    </xf>
    <xf numFmtId="43" fontId="12" fillId="0" borderId="34" xfId="1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43" fontId="13" fillId="0" borderId="35" xfId="1" applyNumberFormat="1" applyFont="1" applyBorder="1" applyAlignment="1">
      <alignment horizontal="right"/>
    </xf>
    <xf numFmtId="49" fontId="14" fillId="0" borderId="8" xfId="0" applyNumberFormat="1" applyFont="1" applyBorder="1"/>
    <xf numFmtId="43" fontId="12" fillId="0" borderId="36" xfId="1" applyFont="1" applyBorder="1"/>
    <xf numFmtId="43" fontId="12" fillId="0" borderId="19" xfId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43" fontId="13" fillId="0" borderId="35" xfId="1" applyFont="1" applyBorder="1" applyAlignment="1">
      <alignment horizontal="right"/>
    </xf>
    <xf numFmtId="0" fontId="13" fillId="0" borderId="17" xfId="0" applyFont="1" applyBorder="1"/>
    <xf numFmtId="0" fontId="13" fillId="0" borderId="36" xfId="0" applyFont="1" applyBorder="1" applyAlignment="1">
      <alignment horizontal="center"/>
    </xf>
    <xf numFmtId="43" fontId="13" fillId="0" borderId="31" xfId="1" applyFont="1" applyBorder="1"/>
    <xf numFmtId="43" fontId="13" fillId="0" borderId="32" xfId="1" applyFont="1" applyBorder="1"/>
    <xf numFmtId="49" fontId="13" fillId="0" borderId="17" xfId="0" applyNumberFormat="1" applyFont="1" applyBorder="1"/>
    <xf numFmtId="49" fontId="13" fillId="0" borderId="36" xfId="0" applyNumberFormat="1" applyFont="1" applyBorder="1" applyAlignment="1">
      <alignment horizontal="center"/>
    </xf>
    <xf numFmtId="43" fontId="12" fillId="0" borderId="37" xfId="1" applyFont="1" applyBorder="1"/>
    <xf numFmtId="43" fontId="13" fillId="0" borderId="38" xfId="1" applyFont="1" applyBorder="1" applyAlignment="1">
      <alignment horizontal="right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3" fontId="13" fillId="0" borderId="41" xfId="1" applyNumberFormat="1" applyFont="1" applyBorder="1"/>
    <xf numFmtId="3" fontId="17" fillId="0" borderId="22" xfId="0" applyNumberFormat="1" applyFont="1" applyBorder="1" applyAlignment="1">
      <alignment horizontal="center"/>
    </xf>
    <xf numFmtId="43" fontId="17" fillId="0" borderId="10" xfId="1" applyNumberFormat="1" applyFont="1" applyBorder="1" applyAlignment="1">
      <alignment horizontal="center"/>
    </xf>
    <xf numFmtId="43" fontId="17" fillId="0" borderId="22" xfId="1" applyNumberFormat="1" applyFont="1" applyBorder="1" applyAlignment="1">
      <alignment horizontal="center"/>
    </xf>
    <xf numFmtId="3" fontId="9" fillId="0" borderId="2" xfId="0" applyNumberFormat="1" applyFont="1" applyBorder="1"/>
    <xf numFmtId="43" fontId="9" fillId="0" borderId="2" xfId="1" applyNumberFormat="1" applyFont="1" applyBorder="1"/>
    <xf numFmtId="0" fontId="19" fillId="0" borderId="2" xfId="0" applyFont="1" applyBorder="1"/>
    <xf numFmtId="49" fontId="9" fillId="0" borderId="2" xfId="0" applyNumberFormat="1" applyFont="1" applyBorder="1" applyAlignment="1">
      <alignment horizontal="center"/>
    </xf>
    <xf numFmtId="43" fontId="9" fillId="0" borderId="3" xfId="1" applyFont="1" applyBorder="1" applyAlignment="1">
      <alignment horizontal="right" vertical="center"/>
    </xf>
    <xf numFmtId="43" fontId="9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3" fontId="9" fillId="0" borderId="11" xfId="1" applyFont="1" applyBorder="1" applyAlignment="1">
      <alignment horizontal="right" vertical="center"/>
    </xf>
    <xf numFmtId="43" fontId="9" fillId="0" borderId="11" xfId="1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43" fontId="10" fillId="0" borderId="5" xfId="1" applyNumberFormat="1" applyFont="1" applyBorder="1" applyAlignment="1">
      <alignment horizontal="right" vertical="center"/>
    </xf>
    <xf numFmtId="43" fontId="10" fillId="0" borderId="5" xfId="1" applyNumberFormat="1" applyFont="1" applyBorder="1" applyAlignment="1">
      <alignment vertical="center"/>
    </xf>
    <xf numFmtId="43" fontId="9" fillId="0" borderId="9" xfId="1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3" fontId="9" fillId="0" borderId="9" xfId="1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3" fontId="9" fillId="0" borderId="3" xfId="1" applyNumberFormat="1" applyFont="1" applyBorder="1" applyAlignment="1">
      <alignment vertical="center"/>
    </xf>
    <xf numFmtId="43" fontId="9" fillId="0" borderId="11" xfId="1" applyNumberFormat="1" applyFont="1" applyBorder="1" applyAlignment="1">
      <alignment vertical="center"/>
    </xf>
    <xf numFmtId="43" fontId="10" fillId="0" borderId="10" xfId="1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9" fillId="0" borderId="3" xfId="1" applyNumberFormat="1" applyFont="1" applyBorder="1" applyAlignment="1">
      <alignment horizontal="center" vertical="center"/>
    </xf>
    <xf numFmtId="3" fontId="16" fillId="0" borderId="0" xfId="0" applyNumberFormat="1" applyFont="1" applyBorder="1"/>
    <xf numFmtId="3" fontId="9" fillId="0" borderId="0" xfId="0" applyNumberFormat="1" applyFont="1" applyBorder="1"/>
    <xf numFmtId="43" fontId="10" fillId="0" borderId="0" xfId="1" applyNumberFormat="1" applyFont="1" applyBorder="1" applyAlignment="1">
      <alignment horizontal="center"/>
    </xf>
    <xf numFmtId="43" fontId="9" fillId="0" borderId="0" xfId="1" applyNumberFormat="1" applyFont="1" applyBorder="1"/>
    <xf numFmtId="43" fontId="9" fillId="0" borderId="0" xfId="1" applyNumberFormat="1" applyFont="1" applyBorder="1" applyAlignment="1">
      <alignment horizontal="center"/>
    </xf>
    <xf numFmtId="43" fontId="9" fillId="0" borderId="13" xfId="1" applyNumberFormat="1" applyFont="1" applyBorder="1" applyAlignment="1">
      <alignment vertical="center"/>
    </xf>
    <xf numFmtId="43" fontId="9" fillId="0" borderId="13" xfId="1" applyNumberFormat="1" applyFont="1" applyBorder="1" applyAlignment="1">
      <alignment horizontal="right" vertical="center"/>
    </xf>
    <xf numFmtId="43" fontId="15" fillId="0" borderId="23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center"/>
    </xf>
    <xf numFmtId="0" fontId="15" fillId="0" borderId="4" xfId="0" applyFont="1" applyBorder="1"/>
    <xf numFmtId="0" fontId="15" fillId="0" borderId="0" xfId="0" applyFont="1"/>
    <xf numFmtId="0" fontId="15" fillId="0" borderId="42" xfId="0" applyFont="1" applyBorder="1"/>
    <xf numFmtId="0" fontId="15" fillId="0" borderId="1" xfId="0" applyFont="1" applyBorder="1"/>
    <xf numFmtId="49" fontId="15" fillId="0" borderId="0" xfId="0" applyNumberFormat="1" applyFont="1" applyBorder="1" applyAlignment="1">
      <alignment horizontal="center"/>
    </xf>
    <xf numFmtId="43" fontId="15" fillId="0" borderId="0" xfId="1" applyFont="1"/>
    <xf numFmtId="0" fontId="15" fillId="0" borderId="0" xfId="0" applyFont="1" applyBorder="1"/>
    <xf numFmtId="0" fontId="20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3" fontId="15" fillId="0" borderId="0" xfId="1" applyFont="1" applyBorder="1"/>
    <xf numFmtId="4" fontId="15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49" fontId="7" fillId="0" borderId="2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right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3" fontId="5" fillId="0" borderId="0" xfId="1" applyFont="1" applyAlignment="1">
      <alignment horizontal="right"/>
    </xf>
    <xf numFmtId="43" fontId="12" fillId="0" borderId="21" xfId="1" applyFont="1" applyBorder="1" applyAlignment="1">
      <alignment horizontal="right"/>
    </xf>
    <xf numFmtId="43" fontId="12" fillId="0" borderId="43" xfId="1" applyFont="1" applyBorder="1" applyAlignment="1">
      <alignment horizontal="right"/>
    </xf>
    <xf numFmtId="43" fontId="12" fillId="0" borderId="44" xfId="1" applyFont="1" applyBorder="1" applyAlignment="1">
      <alignment horizontal="right"/>
    </xf>
    <xf numFmtId="43" fontId="13" fillId="0" borderId="45" xfId="1" applyNumberFormat="1" applyFont="1" applyBorder="1" applyAlignment="1">
      <alignment horizontal="right"/>
    </xf>
    <xf numFmtId="43" fontId="12" fillId="0" borderId="46" xfId="1" applyFont="1" applyBorder="1" applyAlignment="1">
      <alignment horizontal="right"/>
    </xf>
    <xf numFmtId="43" fontId="13" fillId="0" borderId="47" xfId="1" applyNumberFormat="1" applyFont="1" applyBorder="1" applyAlignment="1">
      <alignment horizontal="right"/>
    </xf>
    <xf numFmtId="43" fontId="13" fillId="0" borderId="48" xfId="1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center"/>
    </xf>
    <xf numFmtId="43" fontId="3" fillId="0" borderId="23" xfId="1" applyNumberFormat="1" applyFont="1" applyBorder="1"/>
    <xf numFmtId="43" fontId="3" fillId="0" borderId="23" xfId="1" applyFont="1" applyBorder="1"/>
    <xf numFmtId="43" fontId="3" fillId="0" borderId="23" xfId="1" applyNumberFormat="1" applyFont="1" applyBorder="1" applyAlignment="1">
      <alignment horizontal="right"/>
    </xf>
    <xf numFmtId="43" fontId="15" fillId="0" borderId="23" xfId="1" applyFont="1" applyBorder="1"/>
    <xf numFmtId="43" fontId="15" fillId="0" borderId="23" xfId="1" applyNumberFormat="1" applyFont="1" applyBorder="1"/>
    <xf numFmtId="49" fontId="11" fillId="0" borderId="18" xfId="0" applyNumberFormat="1" applyFont="1" applyBorder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11" fillId="0" borderId="8" xfId="0" applyFont="1" applyBorder="1"/>
    <xf numFmtId="4" fontId="4" fillId="0" borderId="5" xfId="1" applyNumberFormat="1" applyFont="1" applyBorder="1" applyAlignment="1">
      <alignment horizontal="right"/>
    </xf>
    <xf numFmtId="0" fontId="5" fillId="0" borderId="49" xfId="0" applyFont="1" applyBorder="1"/>
    <xf numFmtId="49" fontId="4" fillId="0" borderId="50" xfId="0" applyNumberFormat="1" applyFont="1" applyBorder="1" applyAlignment="1">
      <alignment horizontal="center"/>
    </xf>
    <xf numFmtId="188" fontId="5" fillId="0" borderId="3" xfId="1" applyNumberFormat="1" applyFont="1" applyBorder="1" applyAlignment="1">
      <alignment horizontal="right"/>
    </xf>
    <xf numFmtId="188" fontId="4" fillId="0" borderId="5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43" fontId="13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5" fillId="0" borderId="3" xfId="1" applyFont="1" applyBorder="1"/>
    <xf numFmtId="43" fontId="15" fillId="0" borderId="3" xfId="1" applyNumberFormat="1" applyFont="1" applyBorder="1"/>
    <xf numFmtId="43" fontId="11" fillId="0" borderId="3" xfId="1" applyNumberFormat="1" applyFont="1" applyBorder="1" applyAlignment="1">
      <alignment horizontal="right"/>
    </xf>
    <xf numFmtId="49" fontId="22" fillId="0" borderId="10" xfId="0" applyNumberFormat="1" applyFont="1" applyBorder="1"/>
    <xf numFmtId="43" fontId="22" fillId="0" borderId="10" xfId="1" applyFont="1" applyBorder="1" applyAlignment="1">
      <alignment horizontal="right"/>
    </xf>
    <xf numFmtId="43" fontId="22" fillId="0" borderId="10" xfId="1" applyFont="1" applyBorder="1" applyAlignment="1">
      <alignment horizontal="center"/>
    </xf>
    <xf numFmtId="43" fontId="22" fillId="0" borderId="5" xfId="1" applyFont="1" applyBorder="1" applyAlignment="1">
      <alignment horizontal="right"/>
    </xf>
    <xf numFmtId="49" fontId="22" fillId="0" borderId="5" xfId="0" applyNumberFormat="1" applyFont="1" applyBorder="1"/>
    <xf numFmtId="43" fontId="22" fillId="0" borderId="5" xfId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3" fontId="22" fillId="0" borderId="10" xfId="1" applyFont="1" applyBorder="1"/>
    <xf numFmtId="0" fontId="22" fillId="0" borderId="5" xfId="0" applyFont="1" applyBorder="1" applyAlignment="1">
      <alignment horizontal="left"/>
    </xf>
    <xf numFmtId="0" fontId="22" fillId="0" borderId="5" xfId="0" applyFont="1" applyBorder="1"/>
    <xf numFmtId="43" fontId="22" fillId="0" borderId="5" xfId="1" applyFont="1" applyBorder="1"/>
    <xf numFmtId="0" fontId="22" fillId="0" borderId="13" xfId="0" applyFont="1" applyBorder="1"/>
    <xf numFmtId="43" fontId="22" fillId="0" borderId="13" xfId="1" applyNumberFormat="1" applyFont="1" applyBorder="1" applyAlignment="1">
      <alignment horizontal="right"/>
    </xf>
    <xf numFmtId="43" fontId="21" fillId="0" borderId="13" xfId="1" applyFont="1" applyBorder="1" applyAlignment="1">
      <alignment horizontal="right"/>
    </xf>
    <xf numFmtId="43" fontId="22" fillId="0" borderId="13" xfId="1" applyFont="1" applyBorder="1" applyAlignment="1">
      <alignment horizontal="right"/>
    </xf>
    <xf numFmtId="43" fontId="22" fillId="0" borderId="13" xfId="1" applyFont="1" applyBorder="1"/>
    <xf numFmtId="49" fontId="22" fillId="0" borderId="13" xfId="0" applyNumberFormat="1" applyFont="1" applyBorder="1"/>
    <xf numFmtId="43" fontId="21" fillId="0" borderId="23" xfId="1" applyNumberFormat="1" applyFont="1" applyBorder="1" applyAlignment="1">
      <alignment horizontal="right"/>
    </xf>
    <xf numFmtId="43" fontId="21" fillId="0" borderId="5" xfId="1" applyNumberFormat="1" applyFont="1" applyBorder="1" applyAlignment="1">
      <alignment horizontal="right"/>
    </xf>
    <xf numFmtId="43" fontId="22" fillId="0" borderId="5" xfId="1" applyNumberFormat="1" applyFont="1" applyBorder="1"/>
    <xf numFmtId="43" fontId="22" fillId="0" borderId="5" xfId="1" applyNumberFormat="1" applyFont="1" applyBorder="1" applyAlignment="1">
      <alignment horizontal="right"/>
    </xf>
    <xf numFmtId="43" fontId="21" fillId="0" borderId="5" xfId="1" applyFont="1" applyBorder="1"/>
    <xf numFmtId="0" fontId="22" fillId="0" borderId="10" xfId="0" applyFont="1" applyBorder="1"/>
    <xf numFmtId="43" fontId="21" fillId="0" borderId="10" xfId="1" applyNumberFormat="1" applyFont="1" applyBorder="1" applyAlignment="1">
      <alignment horizontal="right"/>
    </xf>
    <xf numFmtId="43" fontId="22" fillId="0" borderId="10" xfId="1" applyNumberFormat="1" applyFont="1" applyBorder="1"/>
    <xf numFmtId="43" fontId="22" fillId="0" borderId="10" xfId="1" applyNumberFormat="1" applyFont="1" applyBorder="1" applyAlignment="1">
      <alignment horizontal="right"/>
    </xf>
    <xf numFmtId="43" fontId="21" fillId="0" borderId="10" xfId="1" applyFont="1" applyBorder="1"/>
    <xf numFmtId="49" fontId="7" fillId="0" borderId="23" xfId="0" applyNumberFormat="1" applyFont="1" applyBorder="1" applyAlignment="1">
      <alignment horizontal="center" vertical="center"/>
    </xf>
    <xf numFmtId="43" fontId="7" fillId="0" borderId="23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8" fillId="0" borderId="10" xfId="1" applyFont="1" applyBorder="1" applyAlignment="1">
      <alignment horizontal="center"/>
    </xf>
    <xf numFmtId="43" fontId="7" fillId="0" borderId="10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10" fillId="0" borderId="5" xfId="1" applyFont="1" applyBorder="1"/>
    <xf numFmtId="43" fontId="10" fillId="0" borderId="23" xfId="1" applyNumberFormat="1" applyFont="1" applyBorder="1" applyAlignment="1">
      <alignment horizontal="right"/>
    </xf>
    <xf numFmtId="43" fontId="10" fillId="0" borderId="5" xfId="1" applyNumberFormat="1" applyFont="1" applyBorder="1"/>
    <xf numFmtId="43" fontId="8" fillId="0" borderId="3" xfId="1" applyFont="1" applyBorder="1" applyAlignment="1">
      <alignment horizontal="center"/>
    </xf>
    <xf numFmtId="43" fontId="10" fillId="0" borderId="5" xfId="1" applyNumberFormat="1" applyFont="1" applyBorder="1" applyAlignment="1">
      <alignment horizontal="right"/>
    </xf>
    <xf numFmtId="43" fontId="7" fillId="0" borderId="13" xfId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 applyAlignment="1">
      <alignment horizontal="center" vertical="center"/>
    </xf>
    <xf numFmtId="4" fontId="13" fillId="0" borderId="6" xfId="0" applyNumberFormat="1" applyFont="1" applyBorder="1"/>
    <xf numFmtId="43" fontId="12" fillId="0" borderId="0" xfId="1" applyFont="1"/>
    <xf numFmtId="49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3" fontId="9" fillId="0" borderId="3" xfId="1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3" fontId="8" fillId="0" borderId="18" xfId="1" applyFont="1" applyBorder="1" applyAlignment="1">
      <alignment horizontal="center"/>
    </xf>
    <xf numFmtId="43" fontId="11" fillId="0" borderId="18" xfId="1" applyFont="1" applyBorder="1" applyAlignment="1">
      <alignment horizontal="center"/>
    </xf>
    <xf numFmtId="43" fontId="7" fillId="0" borderId="18" xfId="1" applyFont="1" applyBorder="1" applyAlignment="1">
      <alignment horizontal="center"/>
    </xf>
    <xf numFmtId="43" fontId="11" fillId="0" borderId="18" xfId="1" applyFont="1" applyBorder="1" applyAlignment="1">
      <alignment horizontal="center" vertical="center"/>
    </xf>
    <xf numFmtId="43" fontId="10" fillId="0" borderId="13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17" fillId="0" borderId="10" xfId="1" applyNumberFormat="1" applyFont="1" applyBorder="1"/>
    <xf numFmtId="43" fontId="17" fillId="0" borderId="5" xfId="1" applyNumberFormat="1" applyFont="1" applyBorder="1"/>
    <xf numFmtId="0" fontId="12" fillId="0" borderId="11" xfId="0" applyFont="1" applyBorder="1"/>
    <xf numFmtId="0" fontId="12" fillId="0" borderId="3" xfId="0" applyFont="1" applyBorder="1" applyAlignment="1">
      <alignment horizontal="left"/>
    </xf>
    <xf numFmtId="43" fontId="13" fillId="0" borderId="5" xfId="1" applyFont="1" applyBorder="1" applyAlignment="1">
      <alignment horizontal="right"/>
    </xf>
    <xf numFmtId="43" fontId="13" fillId="0" borderId="13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" fontId="5" fillId="0" borderId="59" xfId="0" applyNumberFormat="1" applyFont="1" applyBorder="1"/>
    <xf numFmtId="4" fontId="5" fillId="0" borderId="6" xfId="0" applyNumberFormat="1" applyFont="1" applyBorder="1" applyAlignment="1">
      <alignment horizontal="right"/>
    </xf>
    <xf numFmtId="43" fontId="8" fillId="0" borderId="11" xfId="1" applyFont="1" applyBorder="1" applyAlignment="1">
      <alignment horizontal="center"/>
    </xf>
    <xf numFmtId="43" fontId="11" fillId="0" borderId="11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43" fontId="11" fillId="0" borderId="11" xfId="1" applyFont="1" applyBorder="1" applyAlignment="1">
      <alignment horizontal="center" vertical="center"/>
    </xf>
    <xf numFmtId="43" fontId="10" fillId="0" borderId="10" xfId="1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3" fontId="15" fillId="0" borderId="11" xfId="1" applyFont="1" applyBorder="1"/>
    <xf numFmtId="43" fontId="3" fillId="0" borderId="11" xfId="1" applyFont="1" applyBorder="1"/>
    <xf numFmtId="43" fontId="3" fillId="0" borderId="11" xfId="1" applyNumberFormat="1" applyFont="1" applyBorder="1"/>
    <xf numFmtId="49" fontId="15" fillId="0" borderId="11" xfId="0" applyNumberFormat="1" applyFont="1" applyBorder="1"/>
    <xf numFmtId="49" fontId="11" fillId="0" borderId="11" xfId="0" applyNumberFormat="1" applyFont="1" applyBorder="1" applyAlignment="1">
      <alignment horizontal="right"/>
    </xf>
    <xf numFmtId="0" fontId="8" fillId="0" borderId="3" xfId="0" applyFont="1" applyBorder="1"/>
    <xf numFmtId="49" fontId="15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43" fontId="12" fillId="0" borderId="3" xfId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2" fillId="0" borderId="0" xfId="1" applyNumberFormat="1" applyFont="1" applyBorder="1" applyAlignment="1">
      <alignment horizontal="right"/>
    </xf>
    <xf numFmtId="43" fontId="12" fillId="0" borderId="0" xfId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88" fontId="8" fillId="0" borderId="11" xfId="0" applyNumberFormat="1" applyFont="1" applyBorder="1" applyAlignment="1">
      <alignment horizontal="right"/>
    </xf>
    <xf numFmtId="43" fontId="8" fillId="0" borderId="11" xfId="1" applyFont="1" applyBorder="1" applyAlignment="1">
      <alignment horizontal="right"/>
    </xf>
    <xf numFmtId="43" fontId="9" fillId="0" borderId="11" xfId="1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43" fontId="11" fillId="0" borderId="23" xfId="1" applyFont="1" applyBorder="1" applyAlignment="1">
      <alignment horizontal="center"/>
    </xf>
    <xf numFmtId="43" fontId="11" fillId="0" borderId="23" xfId="1" applyFont="1" applyBorder="1" applyAlignment="1">
      <alignment horizontal="center" vertical="center"/>
    </xf>
    <xf numFmtId="43" fontId="7" fillId="0" borderId="10" xfId="1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43" fontId="12" fillId="0" borderId="23" xfId="1" applyNumberFormat="1" applyFont="1" applyBorder="1" applyAlignment="1">
      <alignment horizontal="center"/>
    </xf>
    <xf numFmtId="43" fontId="17" fillId="0" borderId="5" xfId="1" applyFont="1" applyBorder="1" applyAlignment="1">
      <alignment horizontal="center" vertical="center"/>
    </xf>
    <xf numFmtId="43" fontId="7" fillId="0" borderId="10" xfId="1" applyNumberFormat="1" applyFont="1" applyBorder="1" applyAlignment="1">
      <alignment horizontal="center"/>
    </xf>
    <xf numFmtId="43" fontId="7" fillId="0" borderId="5" xfId="1" applyNumberFormat="1" applyFont="1" applyBorder="1" applyAlignment="1">
      <alignment horizontal="center"/>
    </xf>
    <xf numFmtId="43" fontId="15" fillId="0" borderId="18" xfId="1" applyNumberFormat="1" applyFont="1" applyBorder="1" applyAlignment="1">
      <alignment horizontal="right"/>
    </xf>
    <xf numFmtId="43" fontId="15" fillId="0" borderId="18" xfId="1" applyNumberFormat="1" applyFont="1" applyBorder="1"/>
    <xf numFmtId="43" fontId="11" fillId="0" borderId="18" xfId="1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3" fontId="13" fillId="0" borderId="5" xfId="1" applyFont="1" applyBorder="1"/>
    <xf numFmtId="0" fontId="22" fillId="0" borderId="23" xfId="0" applyFont="1" applyBorder="1"/>
    <xf numFmtId="43" fontId="13" fillId="0" borderId="23" xfId="1" applyNumberFormat="1" applyFont="1" applyBorder="1" applyAlignment="1">
      <alignment horizontal="right"/>
    </xf>
    <xf numFmtId="43" fontId="22" fillId="0" borderId="23" xfId="1" applyNumberFormat="1" applyFont="1" applyBorder="1"/>
    <xf numFmtId="43" fontId="22" fillId="0" borderId="23" xfId="1" applyFont="1" applyBorder="1"/>
    <xf numFmtId="43" fontId="10" fillId="0" borderId="23" xfId="1" applyFont="1" applyBorder="1"/>
    <xf numFmtId="43" fontId="21" fillId="0" borderId="23" xfId="1" applyFont="1" applyBorder="1"/>
    <xf numFmtId="49" fontId="22" fillId="0" borderId="23" xfId="0" applyNumberFormat="1" applyFont="1" applyBorder="1"/>
    <xf numFmtId="43" fontId="10" fillId="0" borderId="23" xfId="1" applyNumberFormat="1" applyFont="1" applyBorder="1"/>
    <xf numFmtId="43" fontId="13" fillId="0" borderId="18" xfId="1" applyNumberFormat="1" applyFont="1" applyBorder="1" applyAlignment="1">
      <alignment horizontal="right"/>
    </xf>
    <xf numFmtId="43" fontId="22" fillId="0" borderId="18" xfId="1" applyNumberFormat="1" applyFont="1" applyBorder="1"/>
    <xf numFmtId="43" fontId="22" fillId="0" borderId="18" xfId="1" applyFont="1" applyBorder="1"/>
    <xf numFmtId="43" fontId="10" fillId="0" borderId="18" xfId="1" applyFont="1" applyBorder="1"/>
    <xf numFmtId="43" fontId="21" fillId="0" borderId="18" xfId="1" applyFont="1" applyBorder="1"/>
    <xf numFmtId="43" fontId="10" fillId="0" borderId="18" xfId="1" applyNumberFormat="1" applyFont="1" applyBorder="1" applyAlignment="1">
      <alignment horizontal="right"/>
    </xf>
    <xf numFmtId="49" fontId="22" fillId="0" borderId="18" xfId="0" applyNumberFormat="1" applyFont="1" applyBorder="1"/>
    <xf numFmtId="43" fontId="10" fillId="0" borderId="18" xfId="1" applyNumberFormat="1" applyFont="1" applyBorder="1"/>
    <xf numFmtId="43" fontId="12" fillId="0" borderId="18" xfId="1" applyFont="1" applyBorder="1"/>
    <xf numFmtId="43" fontId="10" fillId="0" borderId="5" xfId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3" fontId="5" fillId="0" borderId="3" xfId="1" applyFont="1" applyBorder="1"/>
    <xf numFmtId="43" fontId="5" fillId="0" borderId="3" xfId="1" applyFont="1" applyBorder="1" applyAlignment="1">
      <alignment horizontal="right"/>
    </xf>
    <xf numFmtId="43" fontId="5" fillId="0" borderId="9" xfId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3" fontId="15" fillId="0" borderId="6" xfId="1" applyFont="1" applyBorder="1"/>
    <xf numFmtId="49" fontId="7" fillId="0" borderId="22" xfId="0" applyNumberFormat="1" applyFont="1" applyBorder="1" applyAlignment="1"/>
    <xf numFmtId="49" fontId="7" fillId="0" borderId="10" xfId="0" applyNumberFormat="1" applyFont="1" applyBorder="1" applyAlignment="1"/>
    <xf numFmtId="43" fontId="17" fillId="0" borderId="5" xfId="1" applyFont="1" applyBorder="1" applyAlignment="1">
      <alignment horizontal="center"/>
    </xf>
    <xf numFmtId="43" fontId="7" fillId="0" borderId="10" xfId="1" applyFont="1" applyBorder="1" applyAlignment="1">
      <alignment horizontal="right"/>
    </xf>
    <xf numFmtId="43" fontId="13" fillId="0" borderId="23" xfId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18" fillId="0" borderId="12" xfId="0" applyFont="1" applyBorder="1"/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3" fontId="4" fillId="0" borderId="22" xfId="0" applyNumberFormat="1" applyFont="1" applyBorder="1" applyAlignment="1">
      <alignment horizontal="center"/>
    </xf>
    <xf numFmtId="0" fontId="0" fillId="0" borderId="58" xfId="0" applyBorder="1"/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28</xdr:row>
      <xdr:rowOff>9525</xdr:rowOff>
    </xdr:from>
    <xdr:to>
      <xdr:col>0</xdr:col>
      <xdr:colOff>895350</xdr:colOff>
      <xdr:row>28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D59" sqref="D59"/>
    </sheetView>
  </sheetViews>
  <sheetFormatPr defaultRowHeight="23.25"/>
  <cols>
    <col min="1" max="1" width="43.5703125" style="63" customWidth="1"/>
    <col min="2" max="2" width="8.28515625" style="65" customWidth="1"/>
    <col min="3" max="3" width="18" style="63" customWidth="1"/>
    <col min="4" max="4" width="16.7109375" style="63" customWidth="1"/>
    <col min="5" max="5" width="9.140625" style="63"/>
    <col min="6" max="6" width="12.7109375" style="63" bestFit="1" customWidth="1"/>
    <col min="7" max="7" width="14.85546875" style="63" customWidth="1"/>
    <col min="8" max="16384" width="9.140625" style="63"/>
  </cols>
  <sheetData>
    <row r="1" spans="1:10" ht="15" customHeight="1">
      <c r="A1" s="420" t="s">
        <v>150</v>
      </c>
      <c r="B1" s="420"/>
      <c r="C1" s="420"/>
      <c r="D1" s="420"/>
    </row>
    <row r="2" spans="1:10" ht="21.75" customHeight="1">
      <c r="A2" s="421" t="s">
        <v>151</v>
      </c>
      <c r="B2" s="421"/>
      <c r="C2" s="421"/>
      <c r="D2" s="421"/>
    </row>
    <row r="3" spans="1:10" ht="18" customHeight="1">
      <c r="A3" s="421" t="s">
        <v>152</v>
      </c>
      <c r="B3" s="421"/>
      <c r="C3" s="421"/>
      <c r="D3" s="421"/>
    </row>
    <row r="4" spans="1:10" ht="19.5" customHeight="1">
      <c r="A4" s="422" t="s">
        <v>263</v>
      </c>
      <c r="B4" s="422"/>
      <c r="C4" s="422"/>
      <c r="D4" s="422"/>
    </row>
    <row r="5" spans="1:10" ht="13.5" customHeight="1">
      <c r="A5" s="431" t="s">
        <v>1</v>
      </c>
      <c r="B5" s="431" t="s">
        <v>91</v>
      </c>
      <c r="C5" s="431" t="s">
        <v>89</v>
      </c>
      <c r="D5" s="431" t="s">
        <v>102</v>
      </c>
    </row>
    <row r="6" spans="1:10" ht="9.75" customHeight="1">
      <c r="A6" s="433"/>
      <c r="B6" s="432"/>
      <c r="C6" s="433"/>
      <c r="D6" s="433"/>
    </row>
    <row r="7" spans="1:10" ht="18" customHeight="1">
      <c r="A7" s="137" t="s">
        <v>153</v>
      </c>
      <c r="B7" s="138"/>
      <c r="C7" s="139"/>
      <c r="D7" s="139"/>
    </row>
    <row r="8" spans="1:10" ht="18.75" customHeight="1">
      <c r="A8" s="140" t="s">
        <v>154</v>
      </c>
      <c r="B8" s="141" t="s">
        <v>127</v>
      </c>
      <c r="C8" s="142"/>
      <c r="D8" s="142"/>
    </row>
    <row r="9" spans="1:10">
      <c r="A9" s="143" t="s">
        <v>155</v>
      </c>
      <c r="B9" s="141" t="s">
        <v>156</v>
      </c>
      <c r="C9" s="144">
        <v>500000</v>
      </c>
      <c r="D9" s="145">
        <v>534773</v>
      </c>
    </row>
    <row r="10" spans="1:10">
      <c r="A10" s="143" t="s">
        <v>157</v>
      </c>
      <c r="B10" s="141" t="s">
        <v>158</v>
      </c>
      <c r="C10" s="145">
        <v>210000</v>
      </c>
      <c r="D10" s="144">
        <v>85047.56</v>
      </c>
    </row>
    <row r="11" spans="1:10">
      <c r="A11" s="143" t="s">
        <v>159</v>
      </c>
      <c r="B11" s="141" t="s">
        <v>160</v>
      </c>
      <c r="C11" s="145">
        <v>67000</v>
      </c>
      <c r="D11" s="145">
        <v>51176</v>
      </c>
    </row>
    <row r="12" spans="1:10" ht="24" thickBot="1">
      <c r="A12" s="143" t="s">
        <v>199</v>
      </c>
      <c r="B12" s="141" t="s">
        <v>161</v>
      </c>
      <c r="C12" s="146">
        <v>100000</v>
      </c>
      <c r="D12" s="146">
        <v>100000</v>
      </c>
    </row>
    <row r="13" spans="1:10" ht="18" customHeight="1" thickBot="1">
      <c r="A13" s="147" t="s">
        <v>78</v>
      </c>
      <c r="B13" s="148"/>
      <c r="C13" s="149">
        <f>SUM(C9:C12)</f>
        <v>877000</v>
      </c>
      <c r="D13" s="150">
        <f>SUM(D9:D12)</f>
        <v>770996.56</v>
      </c>
      <c r="F13" s="158"/>
      <c r="G13" s="64"/>
      <c r="H13" s="64"/>
      <c r="I13" s="64"/>
      <c r="J13" s="64"/>
    </row>
    <row r="14" spans="1:10">
      <c r="A14" s="140" t="s">
        <v>162</v>
      </c>
      <c r="B14" s="151" t="s">
        <v>128</v>
      </c>
      <c r="C14" s="152"/>
      <c r="D14" s="152"/>
      <c r="G14" s="64"/>
      <c r="H14" s="64"/>
      <c r="I14" s="153"/>
      <c r="J14" s="64"/>
    </row>
    <row r="15" spans="1:10">
      <c r="A15" s="143" t="s">
        <v>163</v>
      </c>
      <c r="B15" s="151" t="s">
        <v>164</v>
      </c>
      <c r="C15" s="155">
        <v>64000</v>
      </c>
      <c r="D15" s="155"/>
      <c r="G15" s="153"/>
      <c r="H15" s="64"/>
      <c r="I15" s="64"/>
      <c r="J15" s="64"/>
    </row>
    <row r="16" spans="1:10">
      <c r="A16" s="143" t="s">
        <v>165</v>
      </c>
      <c r="B16" s="151" t="s">
        <v>166</v>
      </c>
      <c r="C16" s="145">
        <v>76000</v>
      </c>
      <c r="D16" s="144">
        <v>4373</v>
      </c>
      <c r="G16" s="64"/>
      <c r="H16" s="64"/>
      <c r="I16" s="64"/>
      <c r="J16" s="64"/>
    </row>
    <row r="17" spans="1:7">
      <c r="A17" s="143" t="s">
        <v>167</v>
      </c>
      <c r="B17" s="151" t="s">
        <v>168</v>
      </c>
      <c r="C17" s="145">
        <v>28000</v>
      </c>
      <c r="D17" s="145">
        <v>4200</v>
      </c>
    </row>
    <row r="18" spans="1:7">
      <c r="A18" s="143" t="s">
        <v>169</v>
      </c>
      <c r="B18" s="151" t="s">
        <v>170</v>
      </c>
      <c r="C18" s="145">
        <v>500</v>
      </c>
      <c r="D18" s="145"/>
    </row>
    <row r="19" spans="1:7" ht="24.75" customHeight="1">
      <c r="A19" s="143" t="s">
        <v>171</v>
      </c>
      <c r="B19" s="151" t="s">
        <v>172</v>
      </c>
      <c r="C19" s="156">
        <v>200000</v>
      </c>
      <c r="D19" s="156">
        <v>159030</v>
      </c>
    </row>
    <row r="20" spans="1:7" ht="24.75" customHeight="1">
      <c r="A20" s="143" t="s">
        <v>211</v>
      </c>
      <c r="B20" s="151" t="s">
        <v>222</v>
      </c>
      <c r="C20" s="145">
        <v>500</v>
      </c>
      <c r="D20" s="145">
        <v>1694.59</v>
      </c>
    </row>
    <row r="21" spans="1:7" ht="19.5" customHeight="1">
      <c r="A21" s="143" t="s">
        <v>212</v>
      </c>
      <c r="B21" s="151" t="s">
        <v>223</v>
      </c>
      <c r="C21" s="146">
        <v>5300</v>
      </c>
      <c r="D21" s="146">
        <v>220</v>
      </c>
    </row>
    <row r="22" spans="1:7" ht="19.5" customHeight="1" thickBot="1">
      <c r="A22" s="143" t="s">
        <v>244</v>
      </c>
      <c r="B22" s="151" t="s">
        <v>224</v>
      </c>
      <c r="C22" s="166"/>
      <c r="D22" s="166">
        <v>1920</v>
      </c>
    </row>
    <row r="23" spans="1:7" ht="20.25" customHeight="1" thickBot="1">
      <c r="A23" s="147" t="s">
        <v>78</v>
      </c>
      <c r="B23" s="148"/>
      <c r="C23" s="157">
        <f>SUM(C15+C16+C17+C18+C19+C20+C21)</f>
        <v>374300</v>
      </c>
      <c r="D23" s="157">
        <f>SUM(D15:D22)</f>
        <v>171437.59</v>
      </c>
      <c r="G23" s="158"/>
    </row>
    <row r="24" spans="1:7">
      <c r="A24" s="159" t="s">
        <v>173</v>
      </c>
      <c r="B24" s="151" t="s">
        <v>129</v>
      </c>
      <c r="C24" s="160"/>
      <c r="D24" s="160"/>
    </row>
    <row r="25" spans="1:7">
      <c r="A25" s="161" t="s">
        <v>174</v>
      </c>
      <c r="B25" s="151" t="s">
        <v>175</v>
      </c>
      <c r="C25" s="145">
        <v>50000</v>
      </c>
      <c r="D25" s="145">
        <v>79510.63</v>
      </c>
    </row>
    <row r="26" spans="1:7">
      <c r="A26" s="161" t="s">
        <v>213</v>
      </c>
      <c r="B26" s="141" t="s">
        <v>226</v>
      </c>
      <c r="C26" s="146">
        <v>500</v>
      </c>
      <c r="D26" s="146"/>
    </row>
    <row r="27" spans="1:7" ht="24" thickBot="1">
      <c r="A27" s="161" t="s">
        <v>225</v>
      </c>
      <c r="B27" s="141" t="s">
        <v>227</v>
      </c>
      <c r="C27" s="146" t="s">
        <v>5</v>
      </c>
      <c r="D27" s="146"/>
    </row>
    <row r="28" spans="1:7" ht="20.25" customHeight="1" thickBot="1">
      <c r="A28" s="147" t="s">
        <v>78</v>
      </c>
      <c r="B28" s="148"/>
      <c r="C28" s="157">
        <f>SUM(C25+C26)</f>
        <v>50500</v>
      </c>
      <c r="D28" s="157">
        <f>SUM(D25:D27)</f>
        <v>79510.63</v>
      </c>
    </row>
    <row r="29" spans="1:7">
      <c r="A29" s="140" t="s">
        <v>176</v>
      </c>
      <c r="B29" s="151" t="s">
        <v>130</v>
      </c>
      <c r="C29" s="154"/>
      <c r="D29" s="162"/>
    </row>
    <row r="30" spans="1:7">
      <c r="A30" s="344" t="s">
        <v>214</v>
      </c>
      <c r="B30" s="151" t="s">
        <v>177</v>
      </c>
      <c r="C30" s="145">
        <v>90000</v>
      </c>
      <c r="D30" s="145">
        <v>7000</v>
      </c>
    </row>
    <row r="31" spans="1:7" ht="19.5" customHeight="1">
      <c r="A31" s="143" t="s">
        <v>215</v>
      </c>
      <c r="B31" s="141" t="s">
        <v>209</v>
      </c>
      <c r="C31" s="146">
        <v>1500</v>
      </c>
      <c r="D31" s="146">
        <v>34700</v>
      </c>
    </row>
    <row r="32" spans="1:7" ht="19.5" customHeight="1" thickBot="1">
      <c r="A32" s="143" t="s">
        <v>216</v>
      </c>
      <c r="B32" s="141" t="s">
        <v>210</v>
      </c>
      <c r="C32" s="145">
        <v>500</v>
      </c>
      <c r="D32" s="145">
        <v>40</v>
      </c>
    </row>
    <row r="33" spans="1:7" ht="19.5" customHeight="1" thickBot="1">
      <c r="A33" s="147" t="s">
        <v>78</v>
      </c>
      <c r="B33" s="163"/>
      <c r="C33" s="157">
        <f>SUM(C30:C32)</f>
        <v>92000</v>
      </c>
      <c r="D33" s="157">
        <f>SUM(D30:D32)</f>
        <v>41740</v>
      </c>
    </row>
    <row r="34" spans="1:7" ht="20.25" customHeight="1">
      <c r="A34" s="164" t="s">
        <v>178</v>
      </c>
      <c r="B34" s="147"/>
      <c r="C34" s="144"/>
      <c r="D34" s="144"/>
    </row>
    <row r="35" spans="1:7" ht="19.5" customHeight="1">
      <c r="A35" s="164" t="s">
        <v>179</v>
      </c>
      <c r="B35" s="147">
        <v>415000</v>
      </c>
      <c r="C35" s="144"/>
      <c r="D35" s="144"/>
    </row>
    <row r="36" spans="1:7" ht="18.75" customHeight="1">
      <c r="A36" s="143" t="s">
        <v>180</v>
      </c>
      <c r="B36" s="147">
        <v>421006</v>
      </c>
      <c r="C36" s="145">
        <v>1000000</v>
      </c>
      <c r="D36" s="145">
        <v>689528.47</v>
      </c>
    </row>
    <row r="37" spans="1:7">
      <c r="A37" s="143" t="s">
        <v>181</v>
      </c>
      <c r="B37" s="147">
        <v>421007</v>
      </c>
      <c r="C37" s="145">
        <v>3000000</v>
      </c>
      <c r="D37" s="144">
        <v>1053247.43</v>
      </c>
    </row>
    <row r="38" spans="1:7" ht="18.75" customHeight="1">
      <c r="A38" s="143" t="s">
        <v>218</v>
      </c>
      <c r="B38" s="165">
        <v>421002</v>
      </c>
      <c r="C38" s="156">
        <v>5014500</v>
      </c>
      <c r="D38" s="156">
        <v>2278514.16</v>
      </c>
    </row>
    <row r="39" spans="1:7" ht="20.25" customHeight="1">
      <c r="A39" s="143" t="s">
        <v>182</v>
      </c>
      <c r="B39" s="147">
        <v>421004</v>
      </c>
      <c r="C39" s="145">
        <v>4280000</v>
      </c>
      <c r="D39" s="144">
        <v>1573755.61</v>
      </c>
    </row>
    <row r="40" spans="1:7" ht="21.75" customHeight="1">
      <c r="A40" s="143" t="s">
        <v>183</v>
      </c>
      <c r="B40" s="147">
        <v>421005</v>
      </c>
      <c r="C40" s="145">
        <v>160000</v>
      </c>
      <c r="D40" s="365">
        <v>237852.02</v>
      </c>
    </row>
    <row r="41" spans="1:7" ht="21.75" customHeight="1">
      <c r="A41" s="64"/>
      <c r="B41" s="367"/>
      <c r="C41" s="368"/>
      <c r="D41" s="369"/>
    </row>
    <row r="42" spans="1:7" ht="21.75" customHeight="1">
      <c r="A42" s="423" t="s">
        <v>207</v>
      </c>
      <c r="B42" s="423"/>
      <c r="C42" s="423"/>
      <c r="D42" s="423"/>
    </row>
    <row r="43" spans="1:7" ht="21.75" customHeight="1">
      <c r="A43" s="424" t="s">
        <v>1</v>
      </c>
      <c r="B43" s="426" t="s">
        <v>91</v>
      </c>
      <c r="C43" s="428" t="s">
        <v>89</v>
      </c>
      <c r="D43" s="426" t="s">
        <v>102</v>
      </c>
    </row>
    <row r="44" spans="1:7" ht="21.75" customHeight="1" thickBot="1">
      <c r="A44" s="425"/>
      <c r="B44" s="427"/>
      <c r="C44" s="429"/>
      <c r="D44" s="430"/>
    </row>
    <row r="45" spans="1:7" ht="18.75" customHeight="1">
      <c r="A45" s="143" t="s">
        <v>217</v>
      </c>
      <c r="B45" s="147">
        <v>421011</v>
      </c>
      <c r="C45" s="145">
        <v>500</v>
      </c>
      <c r="D45" s="145" t="s">
        <v>5</v>
      </c>
      <c r="G45" s="63" t="s">
        <v>94</v>
      </c>
    </row>
    <row r="46" spans="1:7" ht="20.25" customHeight="1">
      <c r="A46" s="343" t="s">
        <v>184</v>
      </c>
      <c r="B46" s="165">
        <v>421012</v>
      </c>
      <c r="C46" s="156">
        <v>25000</v>
      </c>
      <c r="D46" s="156">
        <v>11501.75</v>
      </c>
    </row>
    <row r="47" spans="1:7">
      <c r="A47" s="171" t="s">
        <v>185</v>
      </c>
      <c r="B47" s="172" t="s">
        <v>186</v>
      </c>
      <c r="C47" s="255">
        <v>60000</v>
      </c>
      <c r="D47" s="169">
        <v>46426.12</v>
      </c>
    </row>
    <row r="48" spans="1:7">
      <c r="A48" s="167" t="s">
        <v>187</v>
      </c>
      <c r="B48" s="168">
        <v>421014</v>
      </c>
      <c r="C48" s="255">
        <v>85000</v>
      </c>
      <c r="D48" s="169" t="s">
        <v>5</v>
      </c>
    </row>
    <row r="49" spans="1:7">
      <c r="A49" s="170" t="s">
        <v>188</v>
      </c>
      <c r="B49" s="77">
        <v>421015</v>
      </c>
      <c r="C49" s="255">
        <v>2073700</v>
      </c>
      <c r="D49" s="169">
        <v>1341723</v>
      </c>
      <c r="G49" s="158"/>
    </row>
    <row r="50" spans="1:7">
      <c r="A50" s="171" t="s">
        <v>189</v>
      </c>
      <c r="B50" s="172" t="s">
        <v>190</v>
      </c>
      <c r="C50" s="256">
        <v>5000</v>
      </c>
      <c r="D50" s="173" t="s">
        <v>5</v>
      </c>
    </row>
    <row r="51" spans="1:7" ht="24" thickBot="1">
      <c r="A51" s="171" t="s">
        <v>99</v>
      </c>
      <c r="B51" s="172"/>
      <c r="C51" s="257">
        <v>1000</v>
      </c>
      <c r="D51" s="174">
        <v>1020</v>
      </c>
    </row>
    <row r="52" spans="1:7" ht="24" thickBot="1">
      <c r="A52" s="175" t="s">
        <v>78</v>
      </c>
      <c r="B52" s="172"/>
      <c r="C52" s="258">
        <f>SUM(C36+C37+C38+C39+C40+C45+C46+C47+C48+C49+C50+C51)</f>
        <v>15704700</v>
      </c>
      <c r="D52" s="176">
        <f>SUM(D36+D37+D38+D39+D40+D46+D47+D49+D51)</f>
        <v>7233568.5599999996</v>
      </c>
    </row>
    <row r="53" spans="1:7">
      <c r="A53" s="177" t="s">
        <v>191</v>
      </c>
      <c r="B53" s="172" t="s">
        <v>132</v>
      </c>
      <c r="C53" s="178"/>
      <c r="D53" s="179"/>
    </row>
    <row r="54" spans="1:7" ht="24" thickBot="1">
      <c r="A54" s="170" t="s">
        <v>192</v>
      </c>
      <c r="B54" s="77">
        <v>416001</v>
      </c>
      <c r="C54" s="255">
        <v>500</v>
      </c>
      <c r="D54" s="169" t="s">
        <v>5</v>
      </c>
    </row>
    <row r="55" spans="1:7" ht="24" thickBot="1">
      <c r="A55" s="180" t="s">
        <v>78</v>
      </c>
      <c r="B55" s="76"/>
      <c r="C55" s="258">
        <f>SUM(C54)</f>
        <v>500</v>
      </c>
      <c r="D55" s="181" t="s">
        <v>5</v>
      </c>
    </row>
    <row r="56" spans="1:7">
      <c r="A56" s="182" t="s">
        <v>193</v>
      </c>
      <c r="B56" s="183">
        <v>430000</v>
      </c>
      <c r="C56" s="184"/>
      <c r="D56" s="185"/>
    </row>
    <row r="57" spans="1:7">
      <c r="A57" s="186" t="s">
        <v>200</v>
      </c>
      <c r="B57" s="187" t="s">
        <v>133</v>
      </c>
      <c r="C57" s="188"/>
      <c r="D57" s="74"/>
    </row>
    <row r="58" spans="1:7">
      <c r="A58" s="270" t="s">
        <v>245</v>
      </c>
      <c r="B58" s="183">
        <v>431002</v>
      </c>
      <c r="C58" s="259">
        <v>9000000</v>
      </c>
      <c r="D58" s="173">
        <v>9870216</v>
      </c>
    </row>
    <row r="59" spans="1:7" ht="24" thickBot="1">
      <c r="A59" s="180" t="s">
        <v>78</v>
      </c>
      <c r="B59" s="75"/>
      <c r="C59" s="260">
        <f>SUM(C58)</f>
        <v>9000000</v>
      </c>
      <c r="D59" s="189">
        <f>SUM(D58)</f>
        <v>9870216</v>
      </c>
    </row>
    <row r="60" spans="1:7" ht="24" thickBot="1">
      <c r="A60" s="190" t="s">
        <v>90</v>
      </c>
      <c r="B60" s="191"/>
      <c r="C60" s="261">
        <f>SUM(C13+C23+C28+C33+C52+C55+C59)</f>
        <v>26099000</v>
      </c>
      <c r="D60" s="192">
        <f>SUM(D13+D23+D28+D33+D52+D59)</f>
        <v>18167469.34</v>
      </c>
    </row>
    <row r="61" spans="1:7" ht="24" thickTop="1"/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opLeftCell="A4" workbookViewId="0">
      <selection activeCell="G17" sqref="G17"/>
    </sheetView>
  </sheetViews>
  <sheetFormatPr defaultRowHeight="23.25"/>
  <cols>
    <col min="1" max="1" width="13.42578125" style="5" customWidth="1"/>
    <col min="2" max="2" width="15.42578125" style="5" customWidth="1"/>
    <col min="3" max="3" width="14.85546875" style="5" customWidth="1"/>
    <col min="4" max="4" width="13.28515625" style="5" customWidth="1"/>
    <col min="5" max="5" width="13" style="5" customWidth="1"/>
    <col min="6" max="6" width="18.5703125" style="5" customWidth="1"/>
    <col min="7" max="7" width="11.7109375" style="5" customWidth="1"/>
    <col min="8" max="16384" width="9.140625" style="5"/>
  </cols>
  <sheetData>
    <row r="1" spans="1:10">
      <c r="A1" s="434" t="s">
        <v>32</v>
      </c>
      <c r="B1" s="434"/>
      <c r="C1" s="434"/>
      <c r="D1" s="435"/>
      <c r="E1" s="231"/>
      <c r="F1" s="232"/>
      <c r="G1" s="232"/>
    </row>
    <row r="2" spans="1:10">
      <c r="A2" s="436" t="s">
        <v>33</v>
      </c>
      <c r="B2" s="436"/>
      <c r="C2" s="436"/>
      <c r="D2" s="437"/>
      <c r="E2" s="233"/>
      <c r="F2" s="234"/>
      <c r="G2" s="234"/>
      <c r="H2" s="6"/>
    </row>
    <row r="3" spans="1:10">
      <c r="A3" s="232" t="s">
        <v>270</v>
      </c>
      <c r="B3" s="231"/>
      <c r="C3" s="232"/>
      <c r="D3" s="232"/>
      <c r="E3" s="231"/>
      <c r="F3" s="236">
        <v>25883252.09</v>
      </c>
      <c r="G3" s="232"/>
      <c r="H3" s="6"/>
    </row>
    <row r="4" spans="1:10">
      <c r="A4" s="232" t="s">
        <v>65</v>
      </c>
      <c r="B4" s="235"/>
      <c r="C4" s="232"/>
      <c r="D4" s="232"/>
      <c r="E4" s="231"/>
      <c r="F4" s="236"/>
      <c r="G4" s="232"/>
    </row>
    <row r="5" spans="1:10" ht="15" customHeight="1">
      <c r="A5" s="232"/>
      <c r="B5" s="237"/>
      <c r="C5" s="232"/>
      <c r="D5" s="232"/>
      <c r="E5" s="231"/>
      <c r="F5" s="232"/>
      <c r="G5" s="232"/>
      <c r="H5" s="42"/>
      <c r="I5" s="19"/>
      <c r="J5" s="41"/>
    </row>
    <row r="6" spans="1:10">
      <c r="A6" s="238" t="s">
        <v>194</v>
      </c>
      <c r="B6" s="237"/>
      <c r="C6" s="232"/>
      <c r="D6" s="232"/>
      <c r="E6" s="231"/>
      <c r="F6" s="232"/>
      <c r="G6" s="232"/>
    </row>
    <row r="7" spans="1:10">
      <c r="A7" s="239" t="s">
        <v>71</v>
      </c>
      <c r="B7" s="240" t="s">
        <v>72</v>
      </c>
      <c r="C7" s="241" t="s">
        <v>74</v>
      </c>
      <c r="D7" s="237"/>
      <c r="E7" s="242"/>
      <c r="F7" s="232"/>
      <c r="G7" s="232"/>
    </row>
    <row r="8" spans="1:10">
      <c r="A8" s="239" t="s">
        <v>197</v>
      </c>
      <c r="B8" s="235" t="s">
        <v>198</v>
      </c>
      <c r="C8" s="243">
        <v>1000</v>
      </c>
      <c r="D8" s="232"/>
      <c r="E8" s="231"/>
      <c r="F8" s="232"/>
      <c r="G8" s="232"/>
    </row>
    <row r="9" spans="1:10" ht="21" customHeight="1">
      <c r="A9" s="239" t="s">
        <v>261</v>
      </c>
      <c r="B9" s="235" t="s">
        <v>262</v>
      </c>
      <c r="C9" s="243">
        <v>1851</v>
      </c>
      <c r="D9" s="232"/>
      <c r="E9" s="231"/>
      <c r="F9" s="244"/>
      <c r="G9" s="232" t="s">
        <v>94</v>
      </c>
      <c r="H9" s="5" t="s">
        <v>94</v>
      </c>
    </row>
    <row r="10" spans="1:10" ht="19.5" customHeight="1">
      <c r="A10" s="239" t="s">
        <v>271</v>
      </c>
      <c r="B10" s="239" t="s">
        <v>273</v>
      </c>
      <c r="C10" s="236">
        <v>1000</v>
      </c>
      <c r="D10" s="232"/>
      <c r="E10" s="231"/>
      <c r="F10" s="243"/>
      <c r="G10" s="232"/>
    </row>
    <row r="11" spans="1:10" ht="19.5" customHeight="1">
      <c r="A11" s="239" t="s">
        <v>271</v>
      </c>
      <c r="B11" s="239" t="s">
        <v>274</v>
      </c>
      <c r="C11" s="236">
        <v>4500</v>
      </c>
      <c r="D11" s="232"/>
      <c r="E11" s="231"/>
      <c r="F11" s="243"/>
      <c r="G11" s="232"/>
    </row>
    <row r="12" spans="1:10" ht="19.5" customHeight="1">
      <c r="A12" s="239" t="s">
        <v>272</v>
      </c>
      <c r="B12" s="239" t="s">
        <v>275</v>
      </c>
      <c r="C12" s="236">
        <v>1922</v>
      </c>
      <c r="D12" s="232"/>
      <c r="E12" s="231"/>
      <c r="F12" s="243"/>
      <c r="G12" s="232"/>
    </row>
    <row r="13" spans="1:10" ht="19.5" customHeight="1">
      <c r="A13" s="239" t="s">
        <v>272</v>
      </c>
      <c r="B13" s="239" t="s">
        <v>276</v>
      </c>
      <c r="C13" s="236">
        <v>3000</v>
      </c>
      <c r="D13" s="232"/>
      <c r="E13" s="231"/>
      <c r="F13" s="243"/>
      <c r="G13" s="232"/>
    </row>
    <row r="14" spans="1:10" ht="19.5" customHeight="1">
      <c r="A14" s="239" t="s">
        <v>272</v>
      </c>
      <c r="B14" s="239" t="s">
        <v>277</v>
      </c>
      <c r="C14" s="236">
        <v>2750</v>
      </c>
      <c r="D14" s="232"/>
      <c r="E14" s="231"/>
      <c r="F14" s="243"/>
      <c r="G14" s="232"/>
    </row>
    <row r="15" spans="1:10" ht="19.5" customHeight="1">
      <c r="A15" s="239" t="s">
        <v>272</v>
      </c>
      <c r="B15" s="239" t="s">
        <v>278</v>
      </c>
      <c r="C15" s="236">
        <v>1600</v>
      </c>
      <c r="D15" s="232"/>
      <c r="E15" s="231"/>
      <c r="F15" s="243"/>
      <c r="G15" s="232"/>
    </row>
    <row r="16" spans="1:10" ht="19.5" customHeight="1">
      <c r="A16" s="239" t="s">
        <v>272</v>
      </c>
      <c r="B16" s="239" t="s">
        <v>279</v>
      </c>
      <c r="C16" s="236">
        <v>1986</v>
      </c>
      <c r="D16" s="232"/>
      <c r="E16" s="231"/>
      <c r="F16" s="243"/>
      <c r="G16" s="232"/>
    </row>
    <row r="17" spans="1:7" ht="19.5" customHeight="1">
      <c r="A17" s="239" t="s">
        <v>272</v>
      </c>
      <c r="B17" s="239" t="s">
        <v>280</v>
      </c>
      <c r="C17" s="236">
        <v>880</v>
      </c>
      <c r="D17" s="232"/>
      <c r="E17" s="231"/>
      <c r="F17" s="243"/>
      <c r="G17" s="232"/>
    </row>
    <row r="18" spans="1:7" ht="19.5" customHeight="1">
      <c r="A18" s="239" t="s">
        <v>272</v>
      </c>
      <c r="B18" s="239" t="s">
        <v>281</v>
      </c>
      <c r="C18" s="236">
        <v>3816</v>
      </c>
      <c r="D18" s="232"/>
      <c r="E18" s="231"/>
      <c r="F18" s="243"/>
      <c r="G18" s="232"/>
    </row>
    <row r="19" spans="1:7" ht="19.5" customHeight="1">
      <c r="A19" s="239" t="s">
        <v>272</v>
      </c>
      <c r="B19" s="239" t="s">
        <v>282</v>
      </c>
      <c r="C19" s="236">
        <v>1839</v>
      </c>
      <c r="D19" s="232"/>
      <c r="E19" s="231"/>
      <c r="F19" s="243"/>
      <c r="G19" s="232"/>
    </row>
    <row r="20" spans="1:7" ht="19.5" customHeight="1">
      <c r="A20" s="239" t="s">
        <v>272</v>
      </c>
      <c r="B20" s="239" t="s">
        <v>283</v>
      </c>
      <c r="C20" s="236">
        <v>4925.82</v>
      </c>
      <c r="D20" s="232"/>
      <c r="E20" s="231"/>
      <c r="F20" s="243"/>
      <c r="G20" s="232"/>
    </row>
    <row r="21" spans="1:7" ht="19.5" customHeight="1">
      <c r="A21" s="239" t="s">
        <v>272</v>
      </c>
      <c r="B21" s="239" t="s">
        <v>284</v>
      </c>
      <c r="C21" s="236">
        <v>4158</v>
      </c>
      <c r="D21" s="232"/>
      <c r="E21" s="231"/>
      <c r="F21" s="243"/>
      <c r="G21" s="232"/>
    </row>
    <row r="22" spans="1:7" ht="19.5" customHeight="1">
      <c r="A22" s="239" t="s">
        <v>272</v>
      </c>
      <c r="B22" s="239" t="s">
        <v>285</v>
      </c>
      <c r="C22" s="236">
        <v>32076</v>
      </c>
      <c r="D22" s="232"/>
      <c r="E22" s="231"/>
      <c r="F22" s="243">
        <f>SUM(C8+C9+C10+C11+C13+C12+C14+C15+C16+C17+C18+C19+C20+C21+C22)</f>
        <v>67303.820000000007</v>
      </c>
      <c r="G22" s="232"/>
    </row>
    <row r="23" spans="1:7" ht="19.5" customHeight="1" thickBot="1">
      <c r="A23" s="239"/>
      <c r="B23" s="239"/>
      <c r="C23" s="236"/>
      <c r="D23" s="232"/>
      <c r="E23" s="231"/>
      <c r="F23" s="414">
        <f>SUM(F3-F22)</f>
        <v>25815948.27</v>
      </c>
      <c r="G23" s="232"/>
    </row>
    <row r="24" spans="1:7" ht="19.5" customHeight="1" thickTop="1">
      <c r="A24" s="239"/>
      <c r="B24" s="239"/>
      <c r="C24" s="236"/>
      <c r="D24" s="232"/>
      <c r="E24" s="231"/>
      <c r="F24" s="243"/>
      <c r="G24" s="232"/>
    </row>
    <row r="25" spans="1:7" ht="13.5" customHeight="1">
      <c r="A25" s="232"/>
      <c r="B25" s="241"/>
      <c r="C25" s="232"/>
      <c r="D25" s="232"/>
      <c r="E25" s="231"/>
      <c r="F25" s="243"/>
      <c r="G25" s="232"/>
    </row>
    <row r="26" spans="1:7" ht="18" customHeight="1">
      <c r="A26" s="245" t="s">
        <v>34</v>
      </c>
      <c r="B26" s="246"/>
      <c r="C26" s="232"/>
      <c r="D26" s="232"/>
      <c r="E26" s="247" t="s">
        <v>77</v>
      </c>
      <c r="F26" s="232"/>
      <c r="G26" s="232"/>
    </row>
    <row r="27" spans="1:7">
      <c r="A27" s="232" t="s">
        <v>73</v>
      </c>
      <c r="B27" s="232"/>
      <c r="C27" s="232"/>
      <c r="D27" s="232"/>
      <c r="E27" s="231" t="s">
        <v>96</v>
      </c>
      <c r="F27" s="237"/>
      <c r="G27" s="232"/>
    </row>
    <row r="28" spans="1:7">
      <c r="A28" s="232"/>
      <c r="B28" s="241" t="s">
        <v>62</v>
      </c>
      <c r="C28" s="232"/>
      <c r="D28" s="232"/>
      <c r="E28" s="231" t="s">
        <v>97</v>
      </c>
      <c r="F28" s="235"/>
      <c r="G28" s="232"/>
    </row>
    <row r="29" spans="1:7" ht="18" customHeight="1">
      <c r="A29" s="232"/>
      <c r="B29" s="241" t="s">
        <v>35</v>
      </c>
      <c r="C29" s="232"/>
      <c r="D29" s="232"/>
      <c r="E29" s="231" t="s">
        <v>79</v>
      </c>
      <c r="F29" s="235"/>
      <c r="G29" s="232"/>
    </row>
    <row r="30" spans="1:7" ht="20.25" customHeight="1">
      <c r="A30" s="232"/>
      <c r="B30" s="241" t="s">
        <v>286</v>
      </c>
      <c r="C30" s="232"/>
      <c r="D30" s="232"/>
      <c r="E30" s="231" t="s">
        <v>287</v>
      </c>
      <c r="F30" s="240"/>
      <c r="G30" s="232"/>
    </row>
    <row r="31" spans="1:7">
      <c r="D31" s="6"/>
      <c r="E31" s="6"/>
    </row>
    <row r="32" spans="1:7">
      <c r="D32" s="6"/>
      <c r="E32" s="6"/>
    </row>
    <row r="33" spans="1:5">
      <c r="D33" s="6"/>
      <c r="E33" s="6"/>
    </row>
    <row r="34" spans="1:5">
      <c r="A34" s="16"/>
      <c r="B34" s="6"/>
      <c r="C34" s="27"/>
    </row>
    <row r="35" spans="1:5">
      <c r="A35" s="23"/>
      <c r="B35" s="6"/>
    </row>
    <row r="36" spans="1:5">
      <c r="A36" s="6"/>
      <c r="B36" s="6"/>
    </row>
    <row r="37" spans="1:5">
      <c r="A37" s="6"/>
      <c r="B37" s="6"/>
    </row>
    <row r="38" spans="1:5">
      <c r="A38" s="6"/>
      <c r="B38" s="6"/>
    </row>
    <row r="39" spans="1:5">
      <c r="A39" s="6"/>
      <c r="B39" s="6"/>
    </row>
    <row r="40" spans="1:5">
      <c r="A40" s="20"/>
      <c r="B40" s="6"/>
    </row>
    <row r="41" spans="1:5">
      <c r="A41" s="20"/>
      <c r="B41" s="6"/>
    </row>
    <row r="42" spans="1:5">
      <c r="A42" s="19"/>
      <c r="B42" s="6"/>
    </row>
    <row r="43" spans="1:5">
      <c r="A43" s="6"/>
      <c r="B43" s="6"/>
    </row>
    <row r="44" spans="1:5">
      <c r="A44" s="6"/>
      <c r="B44" s="6"/>
    </row>
    <row r="45" spans="1:5">
      <c r="A45" s="6"/>
      <c r="B45" s="6"/>
    </row>
    <row r="46" spans="1:5">
      <c r="A46" s="6"/>
      <c r="B46" s="6"/>
    </row>
    <row r="47" spans="1:5">
      <c r="A47" s="6"/>
      <c r="B47" s="6"/>
    </row>
    <row r="48" spans="1:5">
      <c r="A48" s="6"/>
      <c r="B48" s="6"/>
    </row>
    <row r="49" spans="1:2">
      <c r="A49" s="6"/>
      <c r="B49" s="6"/>
    </row>
    <row r="50" spans="1:2">
      <c r="B50" s="6"/>
    </row>
    <row r="51" spans="1:2">
      <c r="B51" s="6"/>
    </row>
    <row r="52" spans="1:2">
      <c r="B52" s="6"/>
    </row>
    <row r="53" spans="1:2">
      <c r="B53" s="6"/>
    </row>
    <row r="54" spans="1:2">
      <c r="B54" s="6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E9" sqref="E9"/>
    </sheetView>
  </sheetViews>
  <sheetFormatPr defaultRowHeight="23.25"/>
  <cols>
    <col min="1" max="1" width="59" style="5" customWidth="1"/>
    <col min="2" max="2" width="10.140625" style="5" customWidth="1"/>
    <col min="3" max="16384" width="9.140625" style="5"/>
  </cols>
  <sheetData>
    <row r="1" spans="1:2">
      <c r="A1" s="438" t="s">
        <v>17</v>
      </c>
      <c r="B1" s="438"/>
    </row>
    <row r="2" spans="1:2">
      <c r="A2" s="438" t="s">
        <v>268</v>
      </c>
      <c r="B2" s="438"/>
    </row>
    <row r="3" spans="1:2">
      <c r="A3" s="126" t="s">
        <v>148</v>
      </c>
      <c r="B3" s="126"/>
    </row>
    <row r="4" spans="1:2">
      <c r="A4" s="126"/>
      <c r="B4" s="126"/>
    </row>
    <row r="5" spans="1:2">
      <c r="A5" s="5" t="s">
        <v>205</v>
      </c>
      <c r="B5" s="68">
        <v>689</v>
      </c>
    </row>
    <row r="6" spans="1:2">
      <c r="A6" s="5" t="s">
        <v>149</v>
      </c>
      <c r="B6" s="25">
        <v>1266.48</v>
      </c>
    </row>
    <row r="7" spans="1:2">
      <c r="A7" s="5" t="s">
        <v>259</v>
      </c>
      <c r="B7" s="25">
        <v>22445</v>
      </c>
    </row>
    <row r="8" spans="1:2">
      <c r="A8" s="5" t="s">
        <v>243</v>
      </c>
      <c r="B8" s="25">
        <v>39300</v>
      </c>
    </row>
    <row r="9" spans="1:2">
      <c r="A9" s="5" t="s">
        <v>269</v>
      </c>
      <c r="B9" s="25">
        <v>7688</v>
      </c>
    </row>
    <row r="10" spans="1:2" ht="24" thickBot="1">
      <c r="B10" s="328">
        <f>SUM(B5:B9)</f>
        <v>71388.479999999996</v>
      </c>
    </row>
    <row r="11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8" sqref="B8"/>
    </sheetView>
  </sheetViews>
  <sheetFormatPr defaultRowHeight="23.25"/>
  <cols>
    <col min="1" max="1" width="55.140625" style="5" customWidth="1"/>
    <col min="2" max="2" width="10.7109375" style="5" customWidth="1"/>
    <col min="3" max="16384" width="9.140625" style="5"/>
  </cols>
  <sheetData>
    <row r="1" spans="1:3">
      <c r="A1" s="438" t="s">
        <v>17</v>
      </c>
      <c r="B1" s="438"/>
      <c r="C1" s="26"/>
    </row>
    <row r="2" spans="1:3">
      <c r="A2" s="438" t="s">
        <v>267</v>
      </c>
      <c r="B2" s="438"/>
      <c r="C2" s="26"/>
    </row>
    <row r="3" spans="1:3">
      <c r="A3" s="439" t="s">
        <v>147</v>
      </c>
      <c r="B3" s="439"/>
      <c r="C3" s="24"/>
    </row>
    <row r="5" spans="1:3">
      <c r="A5" s="5" t="s">
        <v>95</v>
      </c>
      <c r="B5" s="25">
        <v>2845.05</v>
      </c>
    </row>
    <row r="6" spans="1:3">
      <c r="A6" s="5" t="s">
        <v>258</v>
      </c>
      <c r="B6" s="25">
        <v>3414.06</v>
      </c>
    </row>
    <row r="7" spans="1:3">
      <c r="A7" s="5" t="s">
        <v>88</v>
      </c>
      <c r="B7" s="25">
        <v>2265.54</v>
      </c>
    </row>
    <row r="8" spans="1:3">
      <c r="A8" s="5" t="s">
        <v>249</v>
      </c>
      <c r="B8" s="329">
        <v>39300</v>
      </c>
    </row>
    <row r="9" spans="1:3" ht="24" thickBot="1">
      <c r="A9" s="5" t="s">
        <v>94</v>
      </c>
      <c r="B9" s="328">
        <f>SUM(B5:B8)</f>
        <v>47824.65</v>
      </c>
    </row>
    <row r="10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0" sqref="B10"/>
    </sheetView>
  </sheetViews>
  <sheetFormatPr defaultRowHeight="23.25"/>
  <cols>
    <col min="1" max="1" width="55.140625" style="5" customWidth="1"/>
    <col min="2" max="2" width="12.140625" style="5" customWidth="1"/>
    <col min="3" max="16384" width="9.140625" style="5"/>
  </cols>
  <sheetData>
    <row r="1" spans="1:3">
      <c r="A1" s="438" t="s">
        <v>17</v>
      </c>
      <c r="B1" s="438"/>
      <c r="C1" s="26"/>
    </row>
    <row r="2" spans="1:3">
      <c r="A2" s="440" t="s">
        <v>266</v>
      </c>
      <c r="B2" s="440"/>
      <c r="C2" s="26"/>
    </row>
    <row r="3" spans="1:3">
      <c r="A3" s="439" t="s">
        <v>147</v>
      </c>
      <c r="B3" s="439"/>
      <c r="C3" s="24"/>
    </row>
    <row r="5" spans="1:3">
      <c r="A5" s="5" t="s">
        <v>67</v>
      </c>
      <c r="B5" s="25">
        <v>2845.05</v>
      </c>
    </row>
    <row r="6" spans="1:3">
      <c r="A6" s="5" t="s">
        <v>86</v>
      </c>
      <c r="B6" s="25">
        <v>4981.1400000000003</v>
      </c>
    </row>
    <row r="7" spans="1:3">
      <c r="A7" s="5" t="s">
        <v>88</v>
      </c>
      <c r="B7" s="25">
        <v>2265.54</v>
      </c>
    </row>
    <row r="8" spans="1:3">
      <c r="A8" s="5" t="s">
        <v>80</v>
      </c>
      <c r="B8" s="25">
        <v>127435</v>
      </c>
    </row>
    <row r="9" spans="1:3">
      <c r="A9" s="5" t="s">
        <v>242</v>
      </c>
      <c r="B9" s="25">
        <v>15812</v>
      </c>
    </row>
    <row r="10" spans="1:3" ht="24" thickBot="1">
      <c r="B10" s="350">
        <f>SUM(B5:B9)</f>
        <v>153338.73000000001</v>
      </c>
    </row>
    <row r="11" spans="1:3" ht="24" thickTop="1">
      <c r="B11" s="349"/>
    </row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tabSelected="1" topLeftCell="A16" zoomScale="75" zoomScaleNormal="73" zoomScaleSheetLayoutView="75" workbookViewId="0">
      <selection activeCell="W23" sqref="W23"/>
    </sheetView>
  </sheetViews>
  <sheetFormatPr defaultRowHeight="21.75"/>
  <cols>
    <col min="1" max="1" width="9.42578125" style="1" customWidth="1"/>
    <col min="2" max="2" width="12.28515625" style="45" customWidth="1"/>
    <col min="3" max="3" width="11.5703125" style="45" customWidth="1"/>
    <col min="4" max="4" width="10" style="3" customWidth="1"/>
    <col min="5" max="5" width="11.28515625" style="3" customWidth="1"/>
    <col min="6" max="6" width="10.5703125" style="3" customWidth="1"/>
    <col min="7" max="7" width="10.140625" style="3" customWidth="1"/>
    <col min="8" max="8" width="10.42578125" style="3" customWidth="1"/>
    <col min="9" max="9" width="10.42578125" style="1" customWidth="1"/>
    <col min="10" max="10" width="6.5703125" style="1" customWidth="1"/>
    <col min="11" max="11" width="10" style="45" customWidth="1"/>
    <col min="12" max="12" width="6" style="1" customWidth="1"/>
    <col min="13" max="13" width="9.5703125" style="1" customWidth="1"/>
    <col min="14" max="14" width="9.28515625" style="1" customWidth="1"/>
    <col min="15" max="15" width="10.140625" style="1" customWidth="1"/>
    <col min="16" max="16" width="11.85546875" style="1" customWidth="1"/>
    <col min="17" max="17" width="8.28515625" style="1" customWidth="1"/>
    <col min="18" max="18" width="5.5703125" style="1" customWidth="1"/>
    <col min="19" max="19" width="12" style="1" customWidth="1"/>
    <col min="20" max="20" width="11.5703125" style="45" customWidth="1"/>
    <col min="21" max="16384" width="9.140625" style="1"/>
  </cols>
  <sheetData>
    <row r="1" spans="1:23" ht="18" customHeight="1">
      <c r="A1" s="441" t="s">
        <v>36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23">
      <c r="A2" s="441" t="s">
        <v>37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3">
      <c r="A3" s="445" t="s">
        <v>290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</row>
    <row r="4" spans="1:23" s="54" customFormat="1" ht="21.75" customHeight="1">
      <c r="A4" s="51" t="s">
        <v>38</v>
      </c>
      <c r="B4" s="442" t="s">
        <v>39</v>
      </c>
      <c r="C4" s="443"/>
      <c r="D4" s="79" t="s">
        <v>76</v>
      </c>
      <c r="E4" s="442" t="s">
        <v>63</v>
      </c>
      <c r="F4" s="443"/>
      <c r="G4" s="442" t="s">
        <v>41</v>
      </c>
      <c r="H4" s="443"/>
      <c r="I4" s="442" t="s">
        <v>42</v>
      </c>
      <c r="J4" s="444"/>
      <c r="K4" s="443"/>
      <c r="L4" s="442" t="s">
        <v>40</v>
      </c>
      <c r="M4" s="443"/>
      <c r="N4" s="415" t="s">
        <v>254</v>
      </c>
      <c r="O4" s="416" t="s">
        <v>288</v>
      </c>
      <c r="P4" s="79" t="s">
        <v>43</v>
      </c>
      <c r="Q4" s="444" t="s">
        <v>76</v>
      </c>
      <c r="R4" s="443"/>
      <c r="S4" s="79" t="s">
        <v>44</v>
      </c>
      <c r="T4" s="446" t="s">
        <v>45</v>
      </c>
    </row>
    <row r="5" spans="1:23" s="55" customFormat="1" thickBot="1">
      <c r="A5" s="53" t="s">
        <v>46</v>
      </c>
      <c r="B5" s="79" t="s">
        <v>47</v>
      </c>
      <c r="C5" s="79" t="s">
        <v>66</v>
      </c>
      <c r="D5" s="79" t="s">
        <v>202</v>
      </c>
      <c r="E5" s="79" t="s">
        <v>64</v>
      </c>
      <c r="F5" s="79" t="s">
        <v>144</v>
      </c>
      <c r="G5" s="79" t="s">
        <v>49</v>
      </c>
      <c r="H5" s="79" t="s">
        <v>145</v>
      </c>
      <c r="I5" s="79" t="s">
        <v>50</v>
      </c>
      <c r="J5" s="79" t="s">
        <v>51</v>
      </c>
      <c r="K5" s="79" t="s">
        <v>98</v>
      </c>
      <c r="L5" s="79" t="s">
        <v>81</v>
      </c>
      <c r="M5" s="79" t="s">
        <v>48</v>
      </c>
      <c r="N5" s="79" t="s">
        <v>255</v>
      </c>
      <c r="O5" s="79" t="s">
        <v>52</v>
      </c>
      <c r="P5" s="79" t="s">
        <v>289</v>
      </c>
      <c r="Q5" s="79" t="s">
        <v>202</v>
      </c>
      <c r="R5" s="79" t="s">
        <v>53</v>
      </c>
      <c r="S5" s="79" t="s">
        <v>54</v>
      </c>
      <c r="T5" s="447"/>
    </row>
    <row r="6" spans="1:23" s="2" customFormat="1" ht="22.5" thickTop="1">
      <c r="A6" s="59">
        <v>510000</v>
      </c>
      <c r="B6" s="96"/>
      <c r="C6" s="96"/>
      <c r="D6" s="96"/>
      <c r="E6" s="96"/>
      <c r="F6" s="96"/>
      <c r="G6" s="96"/>
      <c r="H6" s="96"/>
      <c r="I6" s="96"/>
      <c r="J6" s="97"/>
      <c r="K6" s="96"/>
      <c r="L6" s="96"/>
      <c r="M6" s="96"/>
      <c r="N6" s="96"/>
      <c r="O6" s="96"/>
      <c r="P6" s="96"/>
      <c r="Q6" s="96"/>
      <c r="R6" s="96"/>
      <c r="S6" s="96"/>
      <c r="T6" s="96"/>
      <c r="U6" s="58"/>
    </row>
    <row r="7" spans="1:23" s="29" customFormat="1" ht="22.5" thickBot="1">
      <c r="A7" s="34" t="s">
        <v>105</v>
      </c>
      <c r="B7" s="93"/>
      <c r="C7" s="93"/>
      <c r="D7" s="93"/>
      <c r="E7" s="93"/>
      <c r="F7" s="93"/>
      <c r="G7" s="93"/>
      <c r="H7" s="93"/>
      <c r="I7" s="127"/>
      <c r="J7" s="94"/>
      <c r="K7" s="93"/>
      <c r="L7" s="93"/>
      <c r="M7" s="93"/>
      <c r="N7" s="93"/>
      <c r="O7" s="93"/>
      <c r="P7" s="93"/>
      <c r="Q7" s="93"/>
      <c r="R7" s="93"/>
      <c r="S7" s="93">
        <v>8452</v>
      </c>
      <c r="T7" s="93">
        <v>8452</v>
      </c>
      <c r="U7" s="43"/>
    </row>
    <row r="8" spans="1:23" s="2" customFormat="1" ht="22.5" thickTop="1">
      <c r="A8" s="34" t="s">
        <v>234</v>
      </c>
      <c r="B8" s="93"/>
      <c r="C8" s="93"/>
      <c r="D8" s="93"/>
      <c r="E8" s="93"/>
      <c r="F8" s="93"/>
      <c r="G8" s="93"/>
      <c r="H8" s="93"/>
      <c r="I8" s="127"/>
      <c r="J8" s="94"/>
      <c r="K8" s="93"/>
      <c r="L8" s="93"/>
      <c r="M8" s="93"/>
      <c r="N8" s="93"/>
      <c r="O8" s="93"/>
      <c r="P8" s="93"/>
      <c r="Q8" s="93"/>
      <c r="R8" s="93"/>
      <c r="S8" s="93">
        <v>14500</v>
      </c>
      <c r="T8" s="93">
        <v>14500</v>
      </c>
      <c r="U8" s="58"/>
    </row>
    <row r="9" spans="1:23" s="30" customFormat="1">
      <c r="A9" s="284" t="s">
        <v>20</v>
      </c>
      <c r="B9" s="285"/>
      <c r="C9" s="286"/>
      <c r="D9" s="285"/>
      <c r="E9" s="285"/>
      <c r="F9" s="285"/>
      <c r="G9" s="285"/>
      <c r="H9" s="285"/>
      <c r="I9" s="285"/>
      <c r="J9" s="286"/>
      <c r="K9" s="285"/>
      <c r="L9" s="285"/>
      <c r="M9" s="285"/>
      <c r="N9" s="285"/>
      <c r="O9" s="285"/>
      <c r="P9" s="285"/>
      <c r="Q9" s="285"/>
      <c r="R9" s="285"/>
      <c r="S9" s="285">
        <v>22952</v>
      </c>
      <c r="T9" s="285">
        <v>22952</v>
      </c>
      <c r="U9" s="44"/>
      <c r="W9" s="30" t="s">
        <v>94</v>
      </c>
    </row>
    <row r="10" spans="1:23" s="30" customFormat="1" ht="24" thickBot="1">
      <c r="A10" s="288" t="s">
        <v>82</v>
      </c>
      <c r="B10" s="287"/>
      <c r="C10" s="287"/>
      <c r="D10" s="287"/>
      <c r="E10" s="287"/>
      <c r="F10" s="287"/>
      <c r="G10" s="287"/>
      <c r="H10" s="287"/>
      <c r="I10" s="345"/>
      <c r="J10" s="289"/>
      <c r="K10" s="287"/>
      <c r="L10" s="287"/>
      <c r="M10" s="287"/>
      <c r="N10" s="287"/>
      <c r="O10" s="287"/>
      <c r="P10" s="287"/>
      <c r="Q10" s="287"/>
      <c r="R10" s="287"/>
      <c r="S10" s="287">
        <v>439761</v>
      </c>
      <c r="T10" s="287">
        <v>439761</v>
      </c>
      <c r="U10" s="44"/>
    </row>
    <row r="11" spans="1:23" s="56" customFormat="1" ht="16.5" customHeight="1" thickTop="1">
      <c r="A11" s="334" t="s">
        <v>113</v>
      </c>
      <c r="B11" s="312"/>
      <c r="C11" s="325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311"/>
      <c r="U11" s="248"/>
    </row>
    <row r="12" spans="1:23" s="56" customFormat="1" ht="16.5" customHeight="1">
      <c r="A12" s="34" t="s">
        <v>134</v>
      </c>
      <c r="B12" s="321">
        <v>67550</v>
      </c>
      <c r="C12" s="326">
        <v>40110</v>
      </c>
      <c r="D12" s="324"/>
      <c r="E12" s="324"/>
      <c r="F12" s="324"/>
      <c r="G12" s="324"/>
      <c r="H12" s="324"/>
      <c r="I12" s="326">
        <v>13160</v>
      </c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7">
        <v>120820</v>
      </c>
      <c r="U12" s="248"/>
    </row>
    <row r="13" spans="1:23" s="56" customFormat="1" ht="16.5" customHeight="1">
      <c r="A13" s="90" t="s">
        <v>135</v>
      </c>
      <c r="B13" s="351">
        <v>4750</v>
      </c>
      <c r="C13" s="352">
        <v>5080</v>
      </c>
      <c r="D13" s="353"/>
      <c r="E13" s="353"/>
      <c r="F13" s="353"/>
      <c r="G13" s="353"/>
      <c r="H13" s="353"/>
      <c r="I13" s="352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4">
        <v>9830</v>
      </c>
      <c r="U13" s="248"/>
      <c r="V13" s="56" t="s">
        <v>94</v>
      </c>
    </row>
    <row r="14" spans="1:23" s="56" customFormat="1" ht="16.5" customHeight="1">
      <c r="A14" s="90" t="s">
        <v>136</v>
      </c>
      <c r="B14" s="351">
        <v>3500</v>
      </c>
      <c r="C14" s="352"/>
      <c r="D14" s="353"/>
      <c r="E14" s="353"/>
      <c r="F14" s="353"/>
      <c r="G14" s="353"/>
      <c r="H14" s="353"/>
      <c r="I14" s="352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4">
        <v>3500</v>
      </c>
      <c r="U14" s="248"/>
      <c r="W14" s="56" t="s">
        <v>94</v>
      </c>
    </row>
    <row r="15" spans="1:23" s="56" customFormat="1" ht="16.5" customHeight="1">
      <c r="A15" s="90" t="s">
        <v>137</v>
      </c>
      <c r="B15" s="351">
        <v>73330</v>
      </c>
      <c r="C15" s="352">
        <v>14740</v>
      </c>
      <c r="D15" s="353"/>
      <c r="E15" s="352"/>
      <c r="F15" s="353"/>
      <c r="G15" s="353">
        <v>27890</v>
      </c>
      <c r="H15" s="353"/>
      <c r="I15" s="352">
        <v>6530</v>
      </c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4">
        <v>122490</v>
      </c>
      <c r="U15" s="248"/>
    </row>
    <row r="16" spans="1:23" s="56" customFormat="1" ht="16.5" customHeight="1">
      <c r="A16" s="90" t="s">
        <v>138</v>
      </c>
      <c r="B16" s="335">
        <v>19300</v>
      </c>
      <c r="C16" s="336">
        <v>3210</v>
      </c>
      <c r="D16" s="337"/>
      <c r="E16" s="337"/>
      <c r="F16" s="337"/>
      <c r="G16" s="337">
        <v>7880</v>
      </c>
      <c r="H16" s="337"/>
      <c r="I16" s="336">
        <v>1670</v>
      </c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8">
        <v>32060</v>
      </c>
      <c r="U16" s="248"/>
    </row>
    <row r="17" spans="1:23" s="56" customFormat="1" ht="16.5" customHeight="1">
      <c r="A17" s="290" t="s">
        <v>20</v>
      </c>
      <c r="B17" s="315">
        <v>168430</v>
      </c>
      <c r="C17" s="313">
        <v>63140</v>
      </c>
      <c r="D17" s="313"/>
      <c r="E17" s="313" t="s">
        <v>5</v>
      </c>
      <c r="F17" s="313"/>
      <c r="G17" s="313">
        <v>35770</v>
      </c>
      <c r="H17" s="313"/>
      <c r="I17" s="313">
        <v>21360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6">
        <v>288700</v>
      </c>
      <c r="U17" s="248"/>
    </row>
    <row r="18" spans="1:23" s="56" customFormat="1" ht="16.5" customHeight="1" thickBot="1">
      <c r="A18" s="292" t="s">
        <v>82</v>
      </c>
      <c r="B18" s="289">
        <v>959158.05</v>
      </c>
      <c r="C18" s="314">
        <v>378140</v>
      </c>
      <c r="D18" s="314"/>
      <c r="E18" s="314">
        <v>21600</v>
      </c>
      <c r="F18" s="314"/>
      <c r="G18" s="417">
        <v>102380</v>
      </c>
      <c r="H18" s="314"/>
      <c r="I18" s="314">
        <v>128160</v>
      </c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82">
        <v>1589438.05</v>
      </c>
      <c r="U18" s="248"/>
    </row>
    <row r="19" spans="1:23" s="56" customFormat="1" ht="18.75" customHeight="1" thickTop="1">
      <c r="A19" s="249" t="s">
        <v>111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 t="s">
        <v>94</v>
      </c>
      <c r="R19" s="70"/>
      <c r="S19" s="70"/>
      <c r="T19" s="250"/>
      <c r="U19" s="60"/>
      <c r="V19" s="56" t="s">
        <v>94</v>
      </c>
    </row>
    <row r="20" spans="1:23" s="262" customFormat="1" ht="18.75" customHeight="1">
      <c r="A20" s="330" t="s">
        <v>235</v>
      </c>
      <c r="B20" s="331">
        <v>42840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0"/>
      <c r="M20" s="340"/>
      <c r="N20" s="333"/>
      <c r="O20" s="332"/>
      <c r="P20" s="332"/>
      <c r="Q20" s="332"/>
      <c r="R20" s="332"/>
      <c r="S20" s="332"/>
      <c r="T20" s="331">
        <v>42840</v>
      </c>
    </row>
    <row r="21" spans="1:23" s="262" customFormat="1" ht="18.75" customHeight="1">
      <c r="A21" s="370" t="s">
        <v>246</v>
      </c>
      <c r="B21" s="371">
        <v>3510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0"/>
      <c r="M21" s="372"/>
      <c r="N21" s="373"/>
      <c r="O21" s="374"/>
      <c r="P21" s="374"/>
      <c r="Q21" s="374"/>
      <c r="R21" s="374"/>
      <c r="S21" s="374"/>
      <c r="T21" s="371">
        <v>3510</v>
      </c>
    </row>
    <row r="22" spans="1:23" s="262" customFormat="1" ht="18.75" customHeight="1">
      <c r="A22" s="370" t="s">
        <v>247</v>
      </c>
      <c r="B22" s="371">
        <v>3510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0"/>
      <c r="M22" s="372"/>
      <c r="N22" s="373"/>
      <c r="O22" s="374"/>
      <c r="P22" s="374"/>
      <c r="Q22" s="374"/>
      <c r="R22" s="374"/>
      <c r="S22" s="374"/>
      <c r="T22" s="371">
        <v>3510</v>
      </c>
      <c r="W22" s="262" t="s">
        <v>94</v>
      </c>
    </row>
    <row r="23" spans="1:23" s="129" customFormat="1">
      <c r="A23" s="100">
        <v>210400</v>
      </c>
      <c r="B23" s="127">
        <v>7200</v>
      </c>
      <c r="C23" s="98"/>
      <c r="D23" s="357"/>
      <c r="E23" s="358"/>
      <c r="F23" s="52"/>
      <c r="G23" s="98"/>
      <c r="H23" s="98"/>
      <c r="I23" s="359"/>
      <c r="J23" s="71"/>
      <c r="K23" s="358"/>
      <c r="L23" s="71"/>
      <c r="M23" s="357"/>
      <c r="N23" s="360"/>
      <c r="O23" s="361"/>
      <c r="P23" s="71"/>
      <c r="Q23" s="71"/>
      <c r="R23" s="71"/>
      <c r="S23" s="71"/>
      <c r="T23" s="127">
        <v>7200</v>
      </c>
      <c r="W23" s="129" t="s">
        <v>94</v>
      </c>
    </row>
    <row r="24" spans="1:23" s="129" customFormat="1">
      <c r="A24" s="130">
        <v>210600</v>
      </c>
      <c r="B24" s="131">
        <v>200400</v>
      </c>
      <c r="C24" s="99"/>
      <c r="D24" s="132"/>
      <c r="E24" s="133"/>
      <c r="F24" s="72"/>
      <c r="G24" s="99"/>
      <c r="H24" s="99"/>
      <c r="I24" s="134"/>
      <c r="J24" s="135"/>
      <c r="K24" s="133"/>
      <c r="L24" s="135"/>
      <c r="M24" s="132"/>
      <c r="N24" s="136"/>
      <c r="O24" s="268"/>
      <c r="P24" s="135"/>
      <c r="Q24" s="135"/>
      <c r="R24" s="135"/>
      <c r="S24" s="135"/>
      <c r="T24" s="131">
        <v>200400</v>
      </c>
    </row>
    <row r="25" spans="1:23" s="57" customFormat="1" ht="23.25">
      <c r="A25" s="295" t="s">
        <v>20</v>
      </c>
      <c r="B25" s="346">
        <v>257460</v>
      </c>
      <c r="C25" s="296"/>
      <c r="D25" s="297"/>
      <c r="E25" s="298"/>
      <c r="F25" s="296"/>
      <c r="G25" s="299"/>
      <c r="H25" s="298"/>
      <c r="I25" s="298"/>
      <c r="J25" s="300"/>
      <c r="K25" s="339"/>
      <c r="L25" s="300"/>
      <c r="M25" s="323"/>
      <c r="N25" s="355"/>
      <c r="O25" s="307"/>
      <c r="P25" s="299"/>
      <c r="Q25" s="300"/>
      <c r="R25" s="300"/>
      <c r="S25" s="300"/>
      <c r="T25" s="346">
        <v>257460</v>
      </c>
    </row>
    <row r="26" spans="1:23" s="28" customFormat="1" ht="22.5" thickBot="1">
      <c r="A26" s="293" t="s">
        <v>82</v>
      </c>
      <c r="B26" s="302">
        <v>1432109.58</v>
      </c>
      <c r="C26" s="303"/>
      <c r="D26" s="294"/>
      <c r="E26" s="294"/>
      <c r="F26" s="303"/>
      <c r="G26" s="318"/>
      <c r="H26" s="305"/>
      <c r="I26" s="322"/>
      <c r="J26" s="288"/>
      <c r="K26" s="318"/>
      <c r="L26" s="288"/>
      <c r="M26" s="305"/>
      <c r="N26" s="320"/>
      <c r="O26" s="322"/>
      <c r="P26" s="294"/>
      <c r="Q26" s="288"/>
      <c r="R26" s="288"/>
      <c r="S26" s="288"/>
      <c r="T26" s="322">
        <v>1432109.58</v>
      </c>
    </row>
    <row r="27" spans="1:23" s="2" customFormat="1" ht="22.5" thickTop="1">
      <c r="A27" s="101">
        <v>531000</v>
      </c>
      <c r="B27" s="229"/>
      <c r="C27" s="263"/>
      <c r="D27" s="264"/>
      <c r="E27" s="264"/>
      <c r="F27" s="263"/>
      <c r="G27" s="264"/>
      <c r="H27" s="264"/>
      <c r="I27" s="265"/>
      <c r="J27" s="103"/>
      <c r="K27" s="266"/>
      <c r="L27" s="103"/>
      <c r="M27" s="266"/>
      <c r="N27" s="267"/>
      <c r="O27" s="269"/>
      <c r="P27" s="264"/>
      <c r="Q27" s="103"/>
      <c r="R27" s="103"/>
      <c r="S27" s="103"/>
      <c r="T27" s="95"/>
    </row>
    <row r="28" spans="1:23" s="2" customFormat="1" ht="23.25">
      <c r="A28" s="102">
        <v>310400</v>
      </c>
      <c r="B28" s="109">
        <v>8950</v>
      </c>
      <c r="C28" s="279">
        <v>1600</v>
      </c>
      <c r="D28" s="128"/>
      <c r="E28" s="128"/>
      <c r="F28" s="279"/>
      <c r="G28" s="128"/>
      <c r="H28" s="128"/>
      <c r="I28" s="280">
        <v>2400</v>
      </c>
      <c r="J28" s="104"/>
      <c r="K28" s="281"/>
      <c r="L28" s="104"/>
      <c r="M28" s="281"/>
      <c r="N28" s="282"/>
      <c r="O28" s="283"/>
      <c r="P28" s="128"/>
      <c r="Q28" s="104"/>
      <c r="R28" s="104"/>
      <c r="S28" s="104"/>
      <c r="T28" s="109">
        <v>12950</v>
      </c>
    </row>
    <row r="29" spans="1:23" s="2" customFormat="1" ht="23.25">
      <c r="A29" s="356">
        <v>310500</v>
      </c>
      <c r="B29" s="119">
        <v>1702</v>
      </c>
      <c r="C29" s="263"/>
      <c r="D29" s="264"/>
      <c r="E29" s="264"/>
      <c r="F29" s="263"/>
      <c r="G29" s="264"/>
      <c r="H29" s="264"/>
      <c r="I29" s="265"/>
      <c r="J29" s="103"/>
      <c r="K29" s="266"/>
      <c r="L29" s="103"/>
      <c r="M29" s="266"/>
      <c r="N29" s="267"/>
      <c r="O29" s="269"/>
      <c r="P29" s="264"/>
      <c r="Q29" s="103"/>
      <c r="R29" s="103"/>
      <c r="S29" s="103"/>
      <c r="T29" s="119">
        <v>1702</v>
      </c>
    </row>
    <row r="30" spans="1:23" s="2" customFormat="1" ht="23.25">
      <c r="A30" s="102">
        <v>310600</v>
      </c>
      <c r="B30" s="109">
        <v>21795</v>
      </c>
      <c r="C30" s="279">
        <v>7754</v>
      </c>
      <c r="D30" s="128"/>
      <c r="E30" s="128"/>
      <c r="F30" s="279"/>
      <c r="G30" s="128"/>
      <c r="H30" s="128"/>
      <c r="I30" s="280"/>
      <c r="J30" s="104"/>
      <c r="K30" s="281"/>
      <c r="L30" s="104"/>
      <c r="M30" s="281"/>
      <c r="N30" s="282"/>
      <c r="O30" s="283"/>
      <c r="P30" s="128"/>
      <c r="Q30" s="104"/>
      <c r="R30" s="104"/>
      <c r="S30" s="104"/>
      <c r="T30" s="109">
        <v>29549</v>
      </c>
    </row>
    <row r="31" spans="1:23" s="2" customFormat="1" ht="23.25">
      <c r="A31" s="306" t="s">
        <v>20</v>
      </c>
      <c r="B31" s="347">
        <v>32447</v>
      </c>
      <c r="C31" s="309">
        <v>9354</v>
      </c>
      <c r="D31" s="291"/>
      <c r="E31" s="285"/>
      <c r="F31" s="308"/>
      <c r="G31" s="285" t="s">
        <v>5</v>
      </c>
      <c r="H31" s="291"/>
      <c r="I31" s="309">
        <v>2400</v>
      </c>
      <c r="J31" s="284"/>
      <c r="K31" s="310"/>
      <c r="L31" s="284"/>
      <c r="M31" s="310"/>
      <c r="N31" s="341"/>
      <c r="O31" s="307"/>
      <c r="P31" s="291"/>
      <c r="Q31" s="284"/>
      <c r="R31" s="284"/>
      <c r="S31" s="284"/>
      <c r="T31" s="347">
        <v>44201</v>
      </c>
    </row>
    <row r="32" spans="1:23" s="2" customFormat="1" ht="24" thickBot="1">
      <c r="A32" s="293" t="s">
        <v>82</v>
      </c>
      <c r="B32" s="278">
        <v>218583</v>
      </c>
      <c r="C32" s="303">
        <v>39958</v>
      </c>
      <c r="D32" s="294"/>
      <c r="E32" s="318"/>
      <c r="F32" s="303"/>
      <c r="G32" s="294">
        <v>2520</v>
      </c>
      <c r="H32" s="294"/>
      <c r="I32" s="304">
        <v>17852.48</v>
      </c>
      <c r="J32" s="288"/>
      <c r="K32" s="305"/>
      <c r="L32" s="288"/>
      <c r="M32" s="305"/>
      <c r="N32" s="342"/>
      <c r="O32" s="302"/>
      <c r="P32" s="294"/>
      <c r="Q32" s="288"/>
      <c r="R32" s="288"/>
      <c r="S32" s="288"/>
      <c r="T32" s="278">
        <v>278913.48</v>
      </c>
    </row>
    <row r="33" spans="1:20" s="2" customFormat="1" ht="16.5" customHeight="1" thickTop="1">
      <c r="A33" s="348"/>
      <c r="B33" s="253"/>
      <c r="C33" s="252"/>
      <c r="D33" s="35"/>
      <c r="E33" s="35"/>
      <c r="F33" s="35"/>
      <c r="G33" s="35"/>
      <c r="H33" s="35"/>
      <c r="I33" s="35"/>
      <c r="J33" s="35"/>
      <c r="K33" s="252"/>
      <c r="L33" s="35"/>
      <c r="M33" s="35"/>
      <c r="N33" s="35"/>
      <c r="O33" s="35"/>
      <c r="P33" s="35"/>
      <c r="Q33" s="35"/>
      <c r="R33" s="35"/>
      <c r="S33" s="35"/>
      <c r="T33" s="253"/>
    </row>
    <row r="34" spans="1:20" s="2" customFormat="1" ht="16.5" customHeight="1">
      <c r="A34" s="348"/>
      <c r="B34" s="253"/>
      <c r="C34" s="252"/>
      <c r="D34" s="35"/>
      <c r="E34" s="35"/>
      <c r="F34" s="35"/>
      <c r="G34" s="35"/>
      <c r="H34" s="35"/>
      <c r="I34" s="35"/>
      <c r="J34" s="35"/>
      <c r="K34" s="252"/>
      <c r="L34" s="35"/>
      <c r="M34" s="35"/>
      <c r="N34" s="35"/>
      <c r="O34" s="35"/>
      <c r="P34" s="35"/>
      <c r="Q34" s="35"/>
      <c r="R34" s="35"/>
      <c r="S34" s="35"/>
      <c r="T34" s="253"/>
    </row>
    <row r="35" spans="1:20" s="2" customFormat="1" ht="16.5" customHeight="1">
      <c r="A35" s="348"/>
      <c r="B35" s="253"/>
      <c r="C35" s="252"/>
      <c r="D35" s="35"/>
      <c r="E35" s="35"/>
      <c r="F35" s="35"/>
      <c r="G35" s="35"/>
      <c r="H35" s="35"/>
      <c r="I35" s="35"/>
      <c r="J35" s="35"/>
      <c r="K35" s="252"/>
      <c r="L35" s="35"/>
      <c r="M35" s="35"/>
      <c r="N35" s="35"/>
      <c r="O35" s="35"/>
      <c r="P35" s="35"/>
      <c r="Q35" s="35"/>
      <c r="R35" s="35"/>
      <c r="S35" s="35"/>
      <c r="T35" s="253"/>
    </row>
    <row r="36" spans="1:20" s="2" customFormat="1" ht="16.5" customHeight="1">
      <c r="A36" s="348"/>
      <c r="B36" s="253"/>
      <c r="C36" s="252"/>
      <c r="D36" s="35"/>
      <c r="E36" s="35"/>
      <c r="F36" s="35"/>
      <c r="G36" s="35"/>
      <c r="H36" s="35"/>
      <c r="I36" s="35"/>
      <c r="J36" s="35"/>
      <c r="K36" s="252"/>
      <c r="L36" s="35"/>
      <c r="M36" s="35"/>
      <c r="N36" s="35"/>
      <c r="O36" s="35"/>
      <c r="P36" s="35"/>
      <c r="Q36" s="35"/>
      <c r="R36" s="35"/>
      <c r="S36" s="35"/>
      <c r="T36" s="253"/>
    </row>
    <row r="37" spans="1:20" s="2" customFormat="1" ht="16.5" customHeight="1">
      <c r="A37" s="348"/>
      <c r="B37" s="253"/>
      <c r="C37" s="252"/>
      <c r="D37" s="35"/>
      <c r="E37" s="35"/>
      <c r="F37" s="35"/>
      <c r="G37" s="35"/>
      <c r="H37" s="35"/>
      <c r="I37" s="35"/>
      <c r="J37" s="35"/>
      <c r="K37" s="252"/>
      <c r="L37" s="35"/>
      <c r="M37" s="35"/>
      <c r="N37" s="35"/>
      <c r="O37" s="35"/>
      <c r="P37" s="35"/>
      <c r="Q37" s="35"/>
      <c r="R37" s="35"/>
      <c r="S37" s="35"/>
      <c r="T37" s="253"/>
    </row>
    <row r="38" spans="1:20" s="2" customFormat="1">
      <c r="A38" s="448" t="s">
        <v>236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</row>
    <row r="39" spans="1:20" s="2" customFormat="1">
      <c r="A39" s="51" t="s">
        <v>38</v>
      </c>
      <c r="B39" s="442" t="s">
        <v>39</v>
      </c>
      <c r="C39" s="443"/>
      <c r="D39" s="79" t="s">
        <v>76</v>
      </c>
      <c r="E39" s="442" t="s">
        <v>63</v>
      </c>
      <c r="F39" s="443"/>
      <c r="G39" s="366" t="s">
        <v>41</v>
      </c>
      <c r="H39" s="79" t="s">
        <v>76</v>
      </c>
      <c r="I39" s="442" t="s">
        <v>42</v>
      </c>
      <c r="J39" s="444"/>
      <c r="K39" s="443"/>
      <c r="L39" s="442" t="s">
        <v>40</v>
      </c>
      <c r="M39" s="443"/>
      <c r="N39" s="408" t="s">
        <v>254</v>
      </c>
      <c r="O39" s="79" t="s">
        <v>288</v>
      </c>
      <c r="P39" s="79" t="s">
        <v>43</v>
      </c>
      <c r="Q39" s="444" t="s">
        <v>76</v>
      </c>
      <c r="R39" s="443"/>
      <c r="S39" s="79" t="s">
        <v>44</v>
      </c>
      <c r="T39" s="446" t="s">
        <v>45</v>
      </c>
    </row>
    <row r="40" spans="1:20" s="2" customFormat="1" ht="22.5" thickBot="1">
      <c r="A40" s="53" t="s">
        <v>46</v>
      </c>
      <c r="B40" s="79" t="s">
        <v>47</v>
      </c>
      <c r="C40" s="79" t="s">
        <v>66</v>
      </c>
      <c r="D40" s="79" t="s">
        <v>253</v>
      </c>
      <c r="E40" s="79" t="s">
        <v>64</v>
      </c>
      <c r="F40" s="79" t="s">
        <v>144</v>
      </c>
      <c r="G40" s="79" t="s">
        <v>49</v>
      </c>
      <c r="H40" s="79" t="s">
        <v>145</v>
      </c>
      <c r="I40" s="79" t="s">
        <v>50</v>
      </c>
      <c r="J40" s="79" t="s">
        <v>51</v>
      </c>
      <c r="K40" s="79" t="s">
        <v>98</v>
      </c>
      <c r="L40" s="79" t="s">
        <v>81</v>
      </c>
      <c r="M40" s="79" t="s">
        <v>48</v>
      </c>
      <c r="N40" s="79" t="s">
        <v>255</v>
      </c>
      <c r="O40" s="79" t="s">
        <v>52</v>
      </c>
      <c r="P40" s="79" t="s">
        <v>289</v>
      </c>
      <c r="Q40" s="79" t="s">
        <v>202</v>
      </c>
      <c r="R40" s="79" t="s">
        <v>53</v>
      </c>
      <c r="S40" s="79" t="s">
        <v>54</v>
      </c>
      <c r="T40" s="447"/>
    </row>
    <row r="41" spans="1:20" s="2" customFormat="1" ht="22.5" thickTop="1">
      <c r="A41" s="59">
        <v>532000</v>
      </c>
      <c r="B41" s="96"/>
      <c r="C41" s="96"/>
      <c r="D41" s="96"/>
      <c r="E41" s="96"/>
      <c r="F41" s="96"/>
      <c r="G41" s="96"/>
      <c r="H41" s="96"/>
      <c r="I41" s="96"/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s="2" customFormat="1">
      <c r="A42" s="34" t="s">
        <v>237</v>
      </c>
      <c r="B42" s="93">
        <v>103670</v>
      </c>
      <c r="C42" s="93">
        <v>530</v>
      </c>
      <c r="D42" s="93"/>
      <c r="E42" s="93">
        <v>5520</v>
      </c>
      <c r="F42" s="93"/>
      <c r="G42" s="93">
        <v>10000</v>
      </c>
      <c r="H42" s="93"/>
      <c r="I42" s="127">
        <v>370</v>
      </c>
      <c r="J42" s="94"/>
      <c r="K42" s="93"/>
      <c r="L42" s="93"/>
      <c r="M42" s="93"/>
      <c r="N42" s="93"/>
      <c r="O42" s="93"/>
      <c r="P42" s="93"/>
      <c r="Q42" s="93"/>
      <c r="R42" s="93"/>
      <c r="S42" s="93"/>
      <c r="T42" s="93">
        <v>120090</v>
      </c>
    </row>
    <row r="43" spans="1:20">
      <c r="A43" s="34" t="s">
        <v>208</v>
      </c>
      <c r="B43" s="93"/>
      <c r="C43" s="93"/>
      <c r="D43" s="93"/>
      <c r="E43" s="93">
        <v>178360</v>
      </c>
      <c r="F43" s="93"/>
      <c r="G43" s="93"/>
      <c r="H43" s="93">
        <v>944</v>
      </c>
      <c r="I43" s="92"/>
      <c r="J43" s="94"/>
      <c r="K43" s="93">
        <v>1000</v>
      </c>
      <c r="L43" s="93"/>
      <c r="M43" s="93"/>
      <c r="N43" s="93"/>
      <c r="O43" s="93"/>
      <c r="P43" s="93">
        <v>67545</v>
      </c>
      <c r="Q43" s="93"/>
      <c r="R43" s="93"/>
      <c r="S43" s="93"/>
      <c r="T43" s="93">
        <v>247849</v>
      </c>
    </row>
    <row r="44" spans="1:20">
      <c r="A44" s="34" t="s">
        <v>238</v>
      </c>
      <c r="B44" s="93">
        <v>27596.07</v>
      </c>
      <c r="C44" s="93"/>
      <c r="D44" s="93"/>
      <c r="E44" s="93"/>
      <c r="F44" s="93"/>
      <c r="G44" s="93">
        <v>400</v>
      </c>
      <c r="H44" s="93"/>
      <c r="I44" s="251"/>
      <c r="J44" s="94"/>
      <c r="K44" s="93"/>
      <c r="L44" s="93"/>
      <c r="M44" s="93"/>
      <c r="N44" s="93"/>
      <c r="O44" s="93"/>
      <c r="P44" s="93"/>
      <c r="Q44" s="93"/>
      <c r="R44" s="93"/>
      <c r="S44" s="93"/>
      <c r="T44" s="93">
        <v>27996.07</v>
      </c>
    </row>
    <row r="45" spans="1:20">
      <c r="A45" s="284" t="s">
        <v>20</v>
      </c>
      <c r="B45" s="285">
        <v>131266.07</v>
      </c>
      <c r="C45" s="285">
        <v>530</v>
      </c>
      <c r="D45" s="285" t="s">
        <v>5</v>
      </c>
      <c r="E45" s="285">
        <v>183880</v>
      </c>
      <c r="F45" s="285"/>
      <c r="G45" s="285">
        <v>10400</v>
      </c>
      <c r="H45" s="285">
        <v>944</v>
      </c>
      <c r="I45" s="285">
        <v>370</v>
      </c>
      <c r="J45" s="286"/>
      <c r="K45" s="285">
        <v>1000</v>
      </c>
      <c r="L45" s="285"/>
      <c r="M45" s="285" t="s">
        <v>5</v>
      </c>
      <c r="N45" s="285" t="s">
        <v>5</v>
      </c>
      <c r="O45" s="285"/>
      <c r="P45" s="285">
        <v>67545</v>
      </c>
      <c r="Q45" s="285"/>
      <c r="R45" s="285"/>
      <c r="S45" s="285"/>
      <c r="T45" s="285">
        <v>395935.07</v>
      </c>
    </row>
    <row r="46" spans="1:20" ht="24" thickBot="1">
      <c r="A46" s="288" t="s">
        <v>82</v>
      </c>
      <c r="B46" s="287">
        <v>806893.09</v>
      </c>
      <c r="C46" s="287">
        <v>15385</v>
      </c>
      <c r="D46" s="287">
        <v>8400</v>
      </c>
      <c r="E46" s="287">
        <v>475421</v>
      </c>
      <c r="F46" s="287"/>
      <c r="G46" s="287">
        <v>55892.21</v>
      </c>
      <c r="H46" s="287">
        <v>2204</v>
      </c>
      <c r="I46" s="345">
        <v>3900</v>
      </c>
      <c r="J46" s="289"/>
      <c r="K46" s="287">
        <v>1960</v>
      </c>
      <c r="L46" s="287"/>
      <c r="M46" s="287">
        <v>8283</v>
      </c>
      <c r="N46" s="287">
        <v>2000</v>
      </c>
      <c r="O46" s="287"/>
      <c r="P46" s="287">
        <v>67545</v>
      </c>
      <c r="Q46" s="407">
        <v>6890</v>
      </c>
      <c r="R46" s="287"/>
      <c r="S46" s="287"/>
      <c r="T46" s="407">
        <v>1454773.3</v>
      </c>
    </row>
    <row r="47" spans="1:20" ht="22.5" thickTop="1">
      <c r="A47" s="334" t="s">
        <v>122</v>
      </c>
      <c r="B47" s="312"/>
      <c r="C47" s="325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311"/>
    </row>
    <row r="48" spans="1:20" ht="23.25">
      <c r="A48" s="34" t="s">
        <v>260</v>
      </c>
      <c r="B48" s="326">
        <v>1839</v>
      </c>
      <c r="C48" s="365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327">
        <v>1839</v>
      </c>
    </row>
    <row r="49" spans="1:25" ht="23.25">
      <c r="A49" s="34" t="s">
        <v>239</v>
      </c>
      <c r="B49" s="326">
        <v>19250</v>
      </c>
      <c r="C49" s="365"/>
      <c r="D49" s="60"/>
      <c r="E49" s="60"/>
      <c r="F49" s="60"/>
      <c r="G49" s="60" t="s">
        <v>293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327">
        <v>31250</v>
      </c>
    </row>
    <row r="50" spans="1:25">
      <c r="A50" s="34" t="s">
        <v>291</v>
      </c>
      <c r="B50" s="321">
        <v>1000</v>
      </c>
      <c r="C50" s="326"/>
      <c r="D50" s="324"/>
      <c r="E50" s="324"/>
      <c r="F50" s="324"/>
      <c r="G50" s="326"/>
      <c r="H50" s="324"/>
      <c r="I50" s="326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7">
        <v>1000</v>
      </c>
      <c r="X50" s="1" t="s">
        <v>94</v>
      </c>
    </row>
    <row r="51" spans="1:25">
      <c r="A51" s="90" t="s">
        <v>292</v>
      </c>
      <c r="B51" s="375"/>
      <c r="C51" s="376"/>
      <c r="D51" s="312"/>
      <c r="E51" s="312">
        <v>468372.96</v>
      </c>
      <c r="F51" s="312"/>
      <c r="G51" s="376"/>
      <c r="H51" s="312"/>
      <c r="I51" s="376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77">
        <v>468372.96</v>
      </c>
    </row>
    <row r="52" spans="1:25">
      <c r="A52" s="290" t="s">
        <v>20</v>
      </c>
      <c r="B52" s="286">
        <v>22089</v>
      </c>
      <c r="C52" s="383" t="s">
        <v>5</v>
      </c>
      <c r="D52" s="313"/>
      <c r="E52" s="313">
        <v>468372.96</v>
      </c>
      <c r="F52" s="313"/>
      <c r="G52" s="313">
        <v>12000</v>
      </c>
      <c r="H52" s="313"/>
      <c r="I52" s="418" t="s">
        <v>5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6">
        <v>502461.96</v>
      </c>
    </row>
    <row r="53" spans="1:25" ht="22.5" thickBot="1">
      <c r="A53" s="292" t="s">
        <v>82</v>
      </c>
      <c r="B53" s="289">
        <v>119796</v>
      </c>
      <c r="C53" s="384">
        <v>9800</v>
      </c>
      <c r="D53" s="314"/>
      <c r="E53" s="314">
        <v>693626.52</v>
      </c>
      <c r="F53" s="314"/>
      <c r="G53" s="314">
        <v>44000</v>
      </c>
      <c r="H53" s="314"/>
      <c r="I53" s="314">
        <v>42377.4</v>
      </c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7">
        <v>909599.92</v>
      </c>
      <c r="Y53" s="1" t="s">
        <v>94</v>
      </c>
    </row>
    <row r="54" spans="1:25" ht="22.5" thickTop="1">
      <c r="A54" s="249" t="s">
        <v>116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 t="s">
        <v>94</v>
      </c>
      <c r="R54" s="70"/>
      <c r="S54" s="70"/>
      <c r="T54" s="250"/>
      <c r="W54" s="1" t="s">
        <v>94</v>
      </c>
    </row>
    <row r="55" spans="1:25">
      <c r="A55" s="362">
        <v>340500</v>
      </c>
      <c r="B55" s="280">
        <v>3852</v>
      </c>
      <c r="C55" s="93"/>
      <c r="D55" s="281"/>
      <c r="E55" s="128"/>
      <c r="F55" s="34"/>
      <c r="G55" s="93"/>
      <c r="H55" s="93"/>
      <c r="I55" s="279"/>
      <c r="J55" s="104"/>
      <c r="K55" s="128"/>
      <c r="L55" s="104"/>
      <c r="M55" s="281"/>
      <c r="N55" s="363"/>
      <c r="O55" s="364"/>
      <c r="P55" s="104"/>
      <c r="Q55" s="104"/>
      <c r="R55" s="104"/>
      <c r="S55" s="104"/>
      <c r="T55" s="280">
        <v>3852</v>
      </c>
    </row>
    <row r="56" spans="1:25">
      <c r="A56" s="130">
        <v>340400</v>
      </c>
      <c r="B56" s="131">
        <v>600</v>
      </c>
      <c r="C56" s="99"/>
      <c r="D56" s="132"/>
      <c r="E56" s="133"/>
      <c r="F56" s="72"/>
      <c r="G56" s="99"/>
      <c r="H56" s="99"/>
      <c r="I56" s="134"/>
      <c r="J56" s="135"/>
      <c r="K56" s="133"/>
      <c r="L56" s="135"/>
      <c r="M56" s="132"/>
      <c r="N56" s="136"/>
      <c r="O56" s="268"/>
      <c r="P56" s="135"/>
      <c r="Q56" s="135"/>
      <c r="R56" s="135"/>
      <c r="S56" s="135"/>
      <c r="T56" s="131">
        <v>600</v>
      </c>
    </row>
    <row r="57" spans="1:25" ht="23.25">
      <c r="A57" s="295" t="s">
        <v>20</v>
      </c>
      <c r="B57" s="346">
        <v>4452</v>
      </c>
      <c r="C57" s="296"/>
      <c r="D57" s="297"/>
      <c r="E57" s="298"/>
      <c r="F57" s="296"/>
      <c r="G57" s="299"/>
      <c r="H57" s="298"/>
      <c r="I57" s="298"/>
      <c r="J57" s="300"/>
      <c r="K57" s="339"/>
      <c r="L57" s="300"/>
      <c r="M57" s="323"/>
      <c r="N57" s="319"/>
      <c r="O57" s="301"/>
      <c r="P57" s="299"/>
      <c r="Q57" s="300"/>
      <c r="R57" s="300"/>
      <c r="S57" s="300"/>
      <c r="T57" s="346">
        <v>4452</v>
      </c>
    </row>
    <row r="58" spans="1:25" ht="24" thickBot="1">
      <c r="A58" s="293" t="s">
        <v>82</v>
      </c>
      <c r="B58" s="278">
        <v>80590.880000000005</v>
      </c>
      <c r="C58" s="303"/>
      <c r="D58" s="294"/>
      <c r="E58" s="294"/>
      <c r="F58" s="303"/>
      <c r="G58" s="318"/>
      <c r="H58" s="305"/>
      <c r="I58" s="322"/>
      <c r="J58" s="288"/>
      <c r="K58" s="318"/>
      <c r="L58" s="288"/>
      <c r="M58" s="305"/>
      <c r="N58" s="320"/>
      <c r="O58" s="322"/>
      <c r="P58" s="294"/>
      <c r="Q58" s="288"/>
      <c r="R58" s="288"/>
      <c r="S58" s="288"/>
      <c r="T58" s="278">
        <v>80590.880000000005</v>
      </c>
      <c r="X58" s="1" t="s">
        <v>94</v>
      </c>
    </row>
    <row r="59" spans="1:25" ht="24" thickTop="1">
      <c r="A59" s="101">
        <v>541000</v>
      </c>
      <c r="B59" s="391"/>
      <c r="C59" s="392"/>
      <c r="D59" s="393"/>
      <c r="E59" s="393"/>
      <c r="F59" s="392"/>
      <c r="G59" s="394"/>
      <c r="H59" s="395"/>
      <c r="I59" s="319"/>
      <c r="J59" s="396"/>
      <c r="K59" s="394"/>
      <c r="L59" s="396"/>
      <c r="M59" s="395"/>
      <c r="N59" s="397"/>
      <c r="O59" s="319"/>
      <c r="P59" s="393"/>
      <c r="Q59" s="396"/>
      <c r="R59" s="396"/>
      <c r="S59" s="396"/>
      <c r="T59" s="391"/>
    </row>
    <row r="60" spans="1:25" ht="23.25">
      <c r="A60" s="130">
        <v>410900</v>
      </c>
      <c r="B60" s="398"/>
      <c r="C60" s="399"/>
      <c r="D60" s="400"/>
      <c r="E60" s="400"/>
      <c r="F60" s="399"/>
      <c r="G60" s="406"/>
      <c r="H60" s="402"/>
      <c r="I60" s="403"/>
      <c r="J60" s="404"/>
      <c r="K60" s="401"/>
      <c r="L60" s="404"/>
      <c r="M60" s="402"/>
      <c r="N60" s="405"/>
      <c r="O60" s="403"/>
      <c r="P60" s="400"/>
      <c r="Q60" s="404"/>
      <c r="R60" s="404"/>
      <c r="S60" s="404"/>
      <c r="T60" s="406"/>
    </row>
    <row r="61" spans="1:25" ht="23.25">
      <c r="A61" s="390" t="s">
        <v>20</v>
      </c>
      <c r="B61" s="391"/>
      <c r="C61" s="392"/>
      <c r="D61" s="393"/>
      <c r="E61" s="393"/>
      <c r="F61" s="392"/>
      <c r="G61" s="419" t="s">
        <v>5</v>
      </c>
      <c r="H61" s="395"/>
      <c r="I61" s="319"/>
      <c r="J61" s="396"/>
      <c r="K61" s="394"/>
      <c r="L61" s="396"/>
      <c r="M61" s="395"/>
      <c r="N61" s="397"/>
      <c r="O61" s="319"/>
      <c r="P61" s="393"/>
      <c r="Q61" s="396"/>
      <c r="R61" s="396"/>
      <c r="S61" s="396"/>
      <c r="T61" s="419" t="s">
        <v>5</v>
      </c>
    </row>
    <row r="62" spans="1:25" ht="24" thickBot="1">
      <c r="A62" s="293" t="s">
        <v>82</v>
      </c>
      <c r="B62" s="278"/>
      <c r="C62" s="303"/>
      <c r="D62" s="294"/>
      <c r="E62" s="294"/>
      <c r="F62" s="303"/>
      <c r="G62" s="389">
        <v>8500</v>
      </c>
      <c r="H62" s="305"/>
      <c r="I62" s="322"/>
      <c r="J62" s="288"/>
      <c r="K62" s="318"/>
      <c r="L62" s="288"/>
      <c r="M62" s="305"/>
      <c r="N62" s="320"/>
      <c r="O62" s="322"/>
      <c r="P62" s="294"/>
      <c r="Q62" s="288"/>
      <c r="R62" s="288"/>
      <c r="S62" s="288"/>
      <c r="T62" s="389">
        <v>8500</v>
      </c>
      <c r="W62" s="1" t="s">
        <v>256</v>
      </c>
    </row>
    <row r="63" spans="1:25" ht="22.5" thickTop="1">
      <c r="A63" s="101">
        <v>561000</v>
      </c>
      <c r="B63" s="229"/>
      <c r="C63" s="263"/>
      <c r="D63" s="264"/>
      <c r="E63" s="264"/>
      <c r="F63" s="263"/>
      <c r="G63" s="264"/>
      <c r="H63" s="264"/>
      <c r="I63" s="265"/>
      <c r="J63" s="103"/>
      <c r="K63" s="266"/>
      <c r="L63" s="103"/>
      <c r="M63" s="266"/>
      <c r="N63" s="267"/>
      <c r="O63" s="269"/>
      <c r="P63" s="264"/>
      <c r="Q63" s="103"/>
      <c r="R63" s="103"/>
      <c r="S63" s="103"/>
      <c r="T63" s="95"/>
    </row>
    <row r="64" spans="1:25">
      <c r="A64" s="388">
        <v>610200</v>
      </c>
      <c r="B64" s="385"/>
      <c r="C64" s="134"/>
      <c r="D64" s="133"/>
      <c r="E64" s="133"/>
      <c r="F64" s="386"/>
      <c r="G64" s="133"/>
      <c r="H64" s="133"/>
      <c r="I64" s="131"/>
      <c r="J64" s="135"/>
      <c r="K64" s="132"/>
      <c r="L64" s="135"/>
      <c r="M64" s="132"/>
      <c r="N64" s="386"/>
      <c r="O64" s="387"/>
      <c r="P64" s="133"/>
      <c r="Q64" s="135"/>
      <c r="R64" s="135"/>
      <c r="S64" s="135"/>
      <c r="T64" s="99" t="s">
        <v>94</v>
      </c>
    </row>
    <row r="65" spans="1:20" ht="23.25">
      <c r="A65" s="306" t="s">
        <v>20</v>
      </c>
      <c r="B65" s="347"/>
      <c r="C65" s="309"/>
      <c r="D65" s="291"/>
      <c r="E65" s="285" t="s">
        <v>5</v>
      </c>
      <c r="F65" s="378" t="s">
        <v>5</v>
      </c>
      <c r="G65" s="291"/>
      <c r="H65" s="291"/>
      <c r="I65" s="309"/>
      <c r="J65" s="284"/>
      <c r="K65" s="310"/>
      <c r="L65" s="284"/>
      <c r="M65" s="310"/>
      <c r="N65" s="341"/>
      <c r="O65" s="307"/>
      <c r="P65" s="291"/>
      <c r="Q65" s="284"/>
      <c r="R65" s="284"/>
      <c r="S65" s="284"/>
      <c r="T65" s="309" t="s">
        <v>5</v>
      </c>
    </row>
    <row r="66" spans="1:20" ht="24" thickBot="1">
      <c r="A66" s="293" t="s">
        <v>82</v>
      </c>
      <c r="B66" s="278"/>
      <c r="C66" s="303"/>
      <c r="D66" s="294"/>
      <c r="E66" s="389">
        <v>95280</v>
      </c>
      <c r="F66" s="342">
        <v>1289320</v>
      </c>
      <c r="G66" s="294"/>
      <c r="H66" s="294"/>
      <c r="I66" s="304"/>
      <c r="J66" s="288"/>
      <c r="K66" s="305"/>
      <c r="L66" s="288"/>
      <c r="M66" s="305"/>
      <c r="N66" s="342"/>
      <c r="O66" s="302"/>
      <c r="P66" s="294"/>
      <c r="Q66" s="288"/>
      <c r="R66" s="288"/>
      <c r="S66" s="288"/>
      <c r="T66" s="320">
        <v>1384600</v>
      </c>
    </row>
    <row r="67" spans="1:20" ht="22.5" thickTop="1"/>
    <row r="69" spans="1:20">
      <c r="O69" s="1" t="s">
        <v>94</v>
      </c>
    </row>
  </sheetData>
  <mergeCells count="17">
    <mergeCell ref="T39:T40"/>
    <mergeCell ref="A38:T38"/>
    <mergeCell ref="B39:C39"/>
    <mergeCell ref="E39:F39"/>
    <mergeCell ref="I39:K39"/>
    <mergeCell ref="L39:M39"/>
    <mergeCell ref="Q39:R39"/>
    <mergeCell ref="A1:T1"/>
    <mergeCell ref="B4:C4"/>
    <mergeCell ref="I4:K4"/>
    <mergeCell ref="A3:T3"/>
    <mergeCell ref="L4:M4"/>
    <mergeCell ref="A2:T2"/>
    <mergeCell ref="T4:T5"/>
    <mergeCell ref="E4:F4"/>
    <mergeCell ref="G4:H4"/>
    <mergeCell ref="Q4:R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topLeftCell="A16" workbookViewId="0">
      <selection activeCell="D37" sqref="D37"/>
    </sheetView>
  </sheetViews>
  <sheetFormatPr defaultRowHeight="23.25"/>
  <cols>
    <col min="1" max="1" width="48.5703125" style="5" customWidth="1"/>
    <col min="2" max="2" width="8" style="16" customWidth="1"/>
    <col min="3" max="3" width="20.28515625" style="110" customWidth="1"/>
    <col min="4" max="4" width="16.42578125" style="83" customWidth="1"/>
    <col min="5" max="5" width="12.5703125" style="15" customWidth="1"/>
    <col min="6" max="6" width="4" style="16" customWidth="1"/>
    <col min="7" max="16384" width="9.140625" style="5"/>
  </cols>
  <sheetData>
    <row r="1" spans="1:7">
      <c r="A1" s="438" t="s">
        <v>0</v>
      </c>
      <c r="B1" s="438"/>
      <c r="C1" s="438"/>
      <c r="D1" s="438"/>
      <c r="E1" s="438"/>
      <c r="F1" s="438"/>
    </row>
    <row r="2" spans="1:7">
      <c r="A2" s="438" t="s">
        <v>103</v>
      </c>
      <c r="B2" s="438"/>
      <c r="C2" s="438"/>
      <c r="D2" s="438"/>
      <c r="E2" s="438"/>
      <c r="F2" s="438"/>
    </row>
    <row r="3" spans="1:7">
      <c r="A3" s="449" t="s">
        <v>263</v>
      </c>
      <c r="B3" s="449"/>
      <c r="C3" s="449"/>
      <c r="D3" s="449"/>
      <c r="E3" s="449"/>
      <c r="F3" s="449"/>
    </row>
    <row r="4" spans="1:7" ht="20.25" customHeight="1">
      <c r="A4" s="7"/>
      <c r="B4" s="7"/>
      <c r="C4" s="106"/>
      <c r="D4" s="80"/>
      <c r="E4" s="22"/>
      <c r="F4" s="22"/>
    </row>
    <row r="5" spans="1:7" s="8" customFormat="1" ht="22.5" customHeight="1">
      <c r="A5" s="66" t="s">
        <v>1</v>
      </c>
      <c r="B5" s="66" t="s">
        <v>2</v>
      </c>
      <c r="C5" s="107" t="s">
        <v>3</v>
      </c>
      <c r="D5" s="66" t="s">
        <v>4</v>
      </c>
      <c r="E5" s="40"/>
      <c r="F5" s="40"/>
      <c r="G5" s="40"/>
    </row>
    <row r="6" spans="1:7" s="8" customFormat="1" ht="22.5" customHeight="1">
      <c r="A6" s="380" t="s">
        <v>248</v>
      </c>
      <c r="B6" s="163">
        <v>110100</v>
      </c>
      <c r="C6" s="381">
        <v>28786</v>
      </c>
      <c r="D6" s="379"/>
      <c r="E6" s="40"/>
      <c r="F6" s="40"/>
      <c r="G6" s="40"/>
    </row>
    <row r="7" spans="1:7" ht="21" customHeight="1">
      <c r="A7" s="276" t="s">
        <v>83</v>
      </c>
      <c r="B7" s="11">
        <v>110201</v>
      </c>
      <c r="C7" s="109">
        <v>25815948.27</v>
      </c>
      <c r="D7" s="277"/>
      <c r="E7" s="14" t="s">
        <v>94</v>
      </c>
      <c r="F7" s="73"/>
      <c r="G7" s="6"/>
    </row>
    <row r="8" spans="1:7" ht="19.5" customHeight="1">
      <c r="A8" s="67" t="s">
        <v>203</v>
      </c>
      <c r="B8" s="39" t="s">
        <v>104</v>
      </c>
      <c r="C8" s="108">
        <v>2982.12</v>
      </c>
      <c r="D8" s="81"/>
      <c r="E8" s="14"/>
      <c r="F8" s="19"/>
      <c r="G8" s="6"/>
    </row>
    <row r="9" spans="1:7" ht="21" customHeight="1">
      <c r="A9" s="67" t="s">
        <v>84</v>
      </c>
      <c r="B9" s="39" t="s">
        <v>104</v>
      </c>
      <c r="C9" s="109">
        <v>102.14</v>
      </c>
      <c r="D9" s="18" t="s">
        <v>94</v>
      </c>
      <c r="E9" s="14"/>
      <c r="F9" s="19"/>
      <c r="G9" s="6"/>
    </row>
    <row r="10" spans="1:7" ht="21.75" customHeight="1">
      <c r="A10" s="67" t="s">
        <v>87</v>
      </c>
      <c r="B10" s="39" t="s">
        <v>104</v>
      </c>
      <c r="C10" s="109">
        <v>7210896.2000000002</v>
      </c>
      <c r="D10" s="18"/>
      <c r="E10" s="14"/>
      <c r="F10" s="19"/>
      <c r="G10" s="6"/>
    </row>
    <row r="11" spans="1:7" ht="21.75" customHeight="1">
      <c r="A11" s="67" t="s">
        <v>240</v>
      </c>
      <c r="B11" s="39"/>
      <c r="C11" s="109">
        <v>824679.14</v>
      </c>
      <c r="D11" s="18"/>
      <c r="E11" s="14"/>
      <c r="F11" s="19"/>
      <c r="G11" s="6"/>
    </row>
    <row r="12" spans="1:7">
      <c r="A12" s="11" t="s">
        <v>6</v>
      </c>
      <c r="B12" s="39" t="s">
        <v>105</v>
      </c>
      <c r="C12" s="109">
        <v>91313</v>
      </c>
      <c r="D12" s="18"/>
      <c r="E12" s="14"/>
      <c r="F12" s="19"/>
      <c r="G12" s="6"/>
    </row>
    <row r="13" spans="1:7">
      <c r="A13" s="11" t="s">
        <v>68</v>
      </c>
      <c r="B13" s="39"/>
      <c r="C13" s="109"/>
      <c r="D13" s="82">
        <v>102.14</v>
      </c>
      <c r="E13" s="14"/>
      <c r="F13" s="20"/>
      <c r="G13" s="6"/>
    </row>
    <row r="14" spans="1:7">
      <c r="A14" s="11" t="s">
        <v>7</v>
      </c>
      <c r="B14" s="39"/>
      <c r="C14" s="109"/>
      <c r="D14" s="82">
        <v>2982.12</v>
      </c>
      <c r="E14" s="14"/>
      <c r="F14" s="19"/>
      <c r="G14" s="6"/>
    </row>
    <row r="15" spans="1:7">
      <c r="A15" s="11" t="s">
        <v>85</v>
      </c>
      <c r="B15" s="39" t="s">
        <v>107</v>
      </c>
      <c r="C15" s="109"/>
      <c r="D15" s="82">
        <v>1330000</v>
      </c>
      <c r="E15" s="14"/>
      <c r="F15" s="19"/>
      <c r="G15" s="6"/>
    </row>
    <row r="16" spans="1:7">
      <c r="A16" s="11" t="s">
        <v>206</v>
      </c>
      <c r="B16" s="39"/>
      <c r="C16" s="109"/>
      <c r="D16" s="82">
        <v>215082.9</v>
      </c>
      <c r="E16" s="14"/>
      <c r="F16" s="19"/>
      <c r="G16" s="6"/>
    </row>
    <row r="17" spans="1:7">
      <c r="A17" s="11" t="s">
        <v>257</v>
      </c>
      <c r="B17" s="39"/>
      <c r="C17" s="109"/>
      <c r="D17" s="82">
        <v>2633</v>
      </c>
      <c r="E17" s="14"/>
      <c r="F17" s="19"/>
      <c r="G17" s="6"/>
    </row>
    <row r="18" spans="1:7">
      <c r="A18" s="11" t="s">
        <v>16</v>
      </c>
      <c r="B18" s="39"/>
      <c r="C18" s="109"/>
      <c r="D18" s="82">
        <v>8580826.7699999996</v>
      </c>
      <c r="E18" s="14"/>
      <c r="F18" s="19"/>
      <c r="G18" s="6"/>
    </row>
    <row r="19" spans="1:7">
      <c r="A19" s="11" t="s">
        <v>93</v>
      </c>
      <c r="B19" s="39" t="s">
        <v>108</v>
      </c>
      <c r="C19" s="109"/>
      <c r="D19" s="82">
        <v>8612007.5800000001</v>
      </c>
      <c r="E19" s="14"/>
      <c r="F19" s="19"/>
      <c r="G19" s="6"/>
    </row>
    <row r="20" spans="1:7">
      <c r="A20" s="125" t="s">
        <v>220</v>
      </c>
      <c r="B20" s="39"/>
      <c r="C20" s="109"/>
      <c r="D20" s="82">
        <v>484000</v>
      </c>
      <c r="E20" s="14"/>
      <c r="F20" s="19"/>
      <c r="G20" s="6"/>
    </row>
    <row r="21" spans="1:7">
      <c r="A21" s="125" t="s">
        <v>204</v>
      </c>
      <c r="B21" s="39"/>
      <c r="C21" s="109"/>
      <c r="D21" s="82">
        <v>4003300</v>
      </c>
      <c r="E21" s="14"/>
      <c r="F21" s="19"/>
      <c r="G21" s="6"/>
    </row>
    <row r="22" spans="1:7">
      <c r="A22" s="125" t="s">
        <v>15</v>
      </c>
      <c r="B22" s="39"/>
      <c r="C22" s="109">
        <v>439761</v>
      </c>
      <c r="D22" s="82"/>
      <c r="E22" s="14"/>
      <c r="F22" s="19"/>
      <c r="G22" s="6"/>
    </row>
    <row r="23" spans="1:7">
      <c r="A23" s="125" t="s">
        <v>110</v>
      </c>
      <c r="B23" s="39"/>
      <c r="C23" s="109">
        <v>1432109.58</v>
      </c>
      <c r="D23" s="82"/>
      <c r="E23" s="14"/>
      <c r="F23" s="19"/>
      <c r="G23" s="6"/>
    </row>
    <row r="24" spans="1:7">
      <c r="A24" s="11" t="s">
        <v>112</v>
      </c>
      <c r="B24" s="39" t="s">
        <v>113</v>
      </c>
      <c r="C24" s="109">
        <v>1589438.05</v>
      </c>
      <c r="D24" s="82"/>
      <c r="E24" s="14"/>
      <c r="F24" s="19"/>
      <c r="G24" s="6"/>
    </row>
    <row r="25" spans="1:7">
      <c r="A25" s="11" t="s">
        <v>8</v>
      </c>
      <c r="B25" s="39" t="s">
        <v>114</v>
      </c>
      <c r="C25" s="109">
        <v>278913.48</v>
      </c>
      <c r="D25" s="82"/>
      <c r="E25" s="14"/>
      <c r="F25" s="19"/>
      <c r="G25" s="6"/>
    </row>
    <row r="26" spans="1:7">
      <c r="A26" s="11" t="s">
        <v>9</v>
      </c>
      <c r="B26" s="39" t="s">
        <v>115</v>
      </c>
      <c r="C26" s="109">
        <v>1454773.6</v>
      </c>
      <c r="D26" s="82"/>
      <c r="E26" s="14"/>
      <c r="F26" s="19"/>
      <c r="G26" s="6"/>
    </row>
    <row r="27" spans="1:7">
      <c r="A27" s="11" t="s">
        <v>14</v>
      </c>
      <c r="B27" s="39"/>
      <c r="C27" s="111">
        <v>8500</v>
      </c>
      <c r="D27" s="82"/>
      <c r="E27" s="14"/>
      <c r="F27" s="19"/>
      <c r="G27" s="6"/>
    </row>
    <row r="28" spans="1:7">
      <c r="A28" s="11" t="s">
        <v>10</v>
      </c>
      <c r="B28" s="39" t="s">
        <v>122</v>
      </c>
      <c r="C28" s="254">
        <v>909599.92</v>
      </c>
      <c r="D28" s="82"/>
      <c r="E28" s="14"/>
      <c r="F28" s="19"/>
      <c r="G28" s="6"/>
    </row>
    <row r="29" spans="1:7">
      <c r="A29" s="11" t="s">
        <v>11</v>
      </c>
      <c r="B29" s="39" t="s">
        <v>116</v>
      </c>
      <c r="C29" s="109">
        <v>79340.08</v>
      </c>
      <c r="D29" s="82"/>
      <c r="E29" s="14"/>
      <c r="F29" s="19"/>
      <c r="G29" s="6"/>
    </row>
    <row r="30" spans="1:7" hidden="1">
      <c r="A30" s="11" t="s">
        <v>100</v>
      </c>
      <c r="B30" s="39" t="s">
        <v>124</v>
      </c>
      <c r="C30" s="105" t="s">
        <v>5</v>
      </c>
      <c r="D30" s="86"/>
      <c r="E30" s="14"/>
      <c r="F30" s="19"/>
      <c r="G30" s="6"/>
    </row>
    <row r="31" spans="1:7" hidden="1">
      <c r="A31" s="11" t="s">
        <v>13</v>
      </c>
      <c r="B31" s="39" t="s">
        <v>125</v>
      </c>
      <c r="C31" s="105" t="s">
        <v>5</v>
      </c>
      <c r="D31" s="86"/>
      <c r="E31" s="14"/>
      <c r="F31" s="19"/>
      <c r="G31" s="6"/>
    </row>
    <row r="32" spans="1:7" hidden="1">
      <c r="A32" s="11" t="s">
        <v>12</v>
      </c>
      <c r="B32" s="39" t="s">
        <v>123</v>
      </c>
      <c r="C32" s="105" t="s">
        <v>5</v>
      </c>
      <c r="D32" s="86"/>
      <c r="E32" s="14"/>
      <c r="F32" s="19"/>
      <c r="G32" s="6"/>
    </row>
    <row r="33" spans="1:7" hidden="1">
      <c r="A33" s="11" t="s">
        <v>120</v>
      </c>
      <c r="B33" s="39" t="s">
        <v>146</v>
      </c>
      <c r="C33" s="105" t="s">
        <v>5</v>
      </c>
      <c r="D33" s="86"/>
      <c r="E33" s="14"/>
      <c r="F33" s="19"/>
      <c r="G33" s="6"/>
    </row>
    <row r="34" spans="1:7">
      <c r="A34" s="11" t="s">
        <v>12</v>
      </c>
      <c r="B34" s="39"/>
      <c r="C34" s="105">
        <v>1384600</v>
      </c>
      <c r="D34" s="86"/>
      <c r="E34" s="14"/>
      <c r="F34" s="19"/>
      <c r="G34" s="6"/>
    </row>
    <row r="35" spans="1:7">
      <c r="A35" s="11" t="s">
        <v>117</v>
      </c>
      <c r="B35" s="13" t="s">
        <v>118</v>
      </c>
      <c r="C35" s="105"/>
      <c r="D35" s="86">
        <v>18167469.34</v>
      </c>
      <c r="E35" s="14"/>
      <c r="F35" s="19"/>
      <c r="G35" s="6"/>
    </row>
    <row r="36" spans="1:7">
      <c r="A36" s="11" t="s">
        <v>221</v>
      </c>
      <c r="B36" s="62"/>
      <c r="C36" s="105"/>
      <c r="D36" s="86">
        <v>153338.73000000001</v>
      </c>
      <c r="E36" s="14"/>
      <c r="F36" s="19"/>
      <c r="G36" s="6"/>
    </row>
    <row r="37" spans="1:7" ht="24" thickBot="1">
      <c r="A37" s="272"/>
      <c r="B37" s="273"/>
      <c r="C37" s="278">
        <f>SUM(C6:C36)</f>
        <v>41551742.579999991</v>
      </c>
      <c r="D37" s="271">
        <f>SUM(D7:D36)</f>
        <v>41551742.579999991</v>
      </c>
      <c r="E37" s="21"/>
      <c r="F37" s="38"/>
      <c r="G37" s="6"/>
    </row>
    <row r="38" spans="1:7" ht="24" thickTop="1">
      <c r="A38" s="6"/>
      <c r="B38" s="19"/>
    </row>
    <row r="39" spans="1:7" s="6" customFormat="1">
      <c r="B39" s="19"/>
      <c r="C39" s="110"/>
      <c r="D39" s="83"/>
      <c r="E39" s="15"/>
      <c r="F39" s="16"/>
    </row>
    <row r="40" spans="1:7" s="6" customFormat="1">
      <c r="B40" s="19"/>
      <c r="C40" s="110"/>
      <c r="D40" s="83"/>
      <c r="E40" s="15"/>
      <c r="F40" s="16"/>
    </row>
    <row r="41" spans="1:7" s="6" customFormat="1">
      <c r="B41" s="20"/>
      <c r="C41" s="111"/>
      <c r="D41" s="84"/>
      <c r="E41" s="14"/>
      <c r="F41" s="20"/>
    </row>
    <row r="42" spans="1:7" s="6" customFormat="1">
      <c r="B42" s="20"/>
      <c r="C42" s="111"/>
      <c r="D42" s="84"/>
      <c r="E42" s="14"/>
      <c r="F42" s="19"/>
    </row>
    <row r="43" spans="1:7" s="6" customFormat="1">
      <c r="B43" s="20"/>
      <c r="C43" s="111"/>
      <c r="D43" s="84"/>
      <c r="E43" s="14"/>
      <c r="F43" s="19"/>
    </row>
    <row r="44" spans="1:7" s="6" customFormat="1">
      <c r="B44" s="20"/>
      <c r="C44" s="111"/>
      <c r="D44" s="84"/>
      <c r="E44" s="14"/>
      <c r="F44" s="19"/>
    </row>
    <row r="45" spans="1:7" s="6" customFormat="1">
      <c r="B45" s="20"/>
      <c r="C45" s="111"/>
      <c r="D45" s="84"/>
      <c r="E45" s="14"/>
      <c r="F45" s="19"/>
    </row>
    <row r="46" spans="1:7">
      <c r="A46" s="6"/>
      <c r="B46" s="19"/>
      <c r="C46" s="112"/>
      <c r="D46" s="85"/>
      <c r="E46" s="21"/>
      <c r="F46" s="22"/>
    </row>
    <row r="47" spans="1:7">
      <c r="A47" s="6"/>
      <c r="B47" s="19"/>
      <c r="C47" s="111"/>
      <c r="D47" s="84"/>
      <c r="E47" s="14"/>
      <c r="F47" s="19"/>
    </row>
    <row r="48" spans="1:7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57" zoomScaleSheetLayoutView="100" workbookViewId="0">
      <selection activeCell="H73" sqref="H73"/>
    </sheetView>
  </sheetViews>
  <sheetFormatPr defaultRowHeight="23.25"/>
  <cols>
    <col min="1" max="1" width="16" style="15" customWidth="1"/>
    <col min="2" max="2" width="16" style="91" customWidth="1"/>
    <col min="3" max="3" width="40.28515625" style="5" customWidth="1"/>
    <col min="4" max="4" width="8.85546875" style="17" customWidth="1"/>
    <col min="5" max="5" width="20.85546875" style="91" customWidth="1"/>
    <col min="6" max="16384" width="9.140625" style="5"/>
  </cols>
  <sheetData>
    <row r="1" spans="1:5">
      <c r="A1" s="456" t="s">
        <v>56</v>
      </c>
      <c r="B1" s="456"/>
      <c r="C1" s="456"/>
      <c r="D1" s="456"/>
      <c r="E1" s="456"/>
    </row>
    <row r="2" spans="1:5">
      <c r="A2" s="32" t="s">
        <v>57</v>
      </c>
      <c r="B2" s="113"/>
      <c r="C2" s="4"/>
      <c r="D2" s="5"/>
      <c r="E2" s="113" t="s">
        <v>219</v>
      </c>
    </row>
    <row r="3" spans="1:5">
      <c r="A3" s="32"/>
      <c r="B3" s="113"/>
      <c r="C3" s="4"/>
      <c r="D3" s="5"/>
    </row>
    <row r="4" spans="1:5" s="6" customFormat="1">
      <c r="A4" s="449" t="s">
        <v>18</v>
      </c>
      <c r="B4" s="449"/>
      <c r="C4" s="449"/>
      <c r="D4" s="449"/>
      <c r="E4" s="449"/>
    </row>
    <row r="5" spans="1:5" s="6" customFormat="1">
      <c r="A5" s="38"/>
      <c r="B5" s="114"/>
      <c r="C5" s="33" t="s">
        <v>264</v>
      </c>
      <c r="D5" s="38"/>
      <c r="E5" s="114"/>
    </row>
    <row r="6" spans="1:5">
      <c r="A6" s="7"/>
      <c r="B6" s="115"/>
      <c r="C6" s="33"/>
      <c r="E6" s="115"/>
    </row>
    <row r="7" spans="1:5" s="8" customFormat="1">
      <c r="A7" s="457" t="s">
        <v>19</v>
      </c>
      <c r="B7" s="458"/>
      <c r="C7" s="459" t="s">
        <v>1</v>
      </c>
      <c r="D7" s="461" t="s">
        <v>2</v>
      </c>
      <c r="E7" s="107" t="s">
        <v>20</v>
      </c>
    </row>
    <row r="8" spans="1:5" s="8" customFormat="1">
      <c r="A8" s="78" t="s">
        <v>21</v>
      </c>
      <c r="B8" s="107" t="s">
        <v>22</v>
      </c>
      <c r="C8" s="460"/>
      <c r="D8" s="462"/>
      <c r="E8" s="107" t="s">
        <v>23</v>
      </c>
    </row>
    <row r="9" spans="1:5">
      <c r="A9" s="88"/>
      <c r="B9" s="116">
        <v>20427434.809999999</v>
      </c>
      <c r="C9" s="9" t="s">
        <v>55</v>
      </c>
      <c r="D9" s="10"/>
      <c r="E9" s="116">
        <v>20540918.559999999</v>
      </c>
    </row>
    <row r="10" spans="1:5">
      <c r="A10" s="87"/>
      <c r="B10" s="109"/>
      <c r="C10" s="12" t="s">
        <v>24</v>
      </c>
      <c r="D10" s="13"/>
      <c r="E10" s="109"/>
    </row>
    <row r="11" spans="1:5">
      <c r="A11" s="274">
        <v>877000</v>
      </c>
      <c r="B11" s="109">
        <v>770996.56</v>
      </c>
      <c r="C11" s="11" t="s">
        <v>25</v>
      </c>
      <c r="D11" s="13" t="s">
        <v>127</v>
      </c>
      <c r="E11" s="109">
        <v>519942.89</v>
      </c>
    </row>
    <row r="12" spans="1:5">
      <c r="A12" s="274">
        <v>374300</v>
      </c>
      <c r="B12" s="109">
        <v>171437.59</v>
      </c>
      <c r="C12" s="11" t="s">
        <v>26</v>
      </c>
      <c r="D12" s="13" t="s">
        <v>128</v>
      </c>
      <c r="E12" s="109">
        <v>25249.94</v>
      </c>
    </row>
    <row r="13" spans="1:5">
      <c r="A13" s="274">
        <v>50500</v>
      </c>
      <c r="B13" s="109">
        <v>79510.63</v>
      </c>
      <c r="C13" s="11" t="s">
        <v>27</v>
      </c>
      <c r="D13" s="13" t="s">
        <v>129</v>
      </c>
      <c r="E13" s="109">
        <v>44271.27</v>
      </c>
    </row>
    <row r="14" spans="1:5">
      <c r="A14" s="274">
        <v>93000</v>
      </c>
      <c r="B14" s="109">
        <v>41740</v>
      </c>
      <c r="C14" s="11" t="s">
        <v>28</v>
      </c>
      <c r="D14" s="13" t="s">
        <v>130</v>
      </c>
      <c r="E14" s="109" t="s">
        <v>5</v>
      </c>
    </row>
    <row r="15" spans="1:5">
      <c r="A15" s="274">
        <v>15704700</v>
      </c>
      <c r="B15" s="109">
        <v>7233568.5599999996</v>
      </c>
      <c r="C15" s="11" t="s">
        <v>29</v>
      </c>
      <c r="D15" s="13" t="s">
        <v>131</v>
      </c>
      <c r="E15" s="109">
        <v>1609153.53</v>
      </c>
    </row>
    <row r="16" spans="1:5">
      <c r="A16" s="274">
        <v>500</v>
      </c>
      <c r="B16" s="109" t="s">
        <v>5</v>
      </c>
      <c r="C16" s="11" t="s">
        <v>119</v>
      </c>
      <c r="D16" s="13" t="s">
        <v>132</v>
      </c>
      <c r="E16" s="109" t="s">
        <v>5</v>
      </c>
    </row>
    <row r="17" spans="1:11">
      <c r="A17" s="274">
        <v>9000000</v>
      </c>
      <c r="B17" s="109">
        <v>9870216</v>
      </c>
      <c r="C17" s="11" t="s">
        <v>12</v>
      </c>
      <c r="D17" s="62" t="s">
        <v>133</v>
      </c>
      <c r="E17" s="109">
        <v>7084525</v>
      </c>
    </row>
    <row r="18" spans="1:11" ht="24" thickBot="1">
      <c r="A18" s="275">
        <f>SUM(A11+A12+A13+A14+A15+A16+A17)</f>
        <v>26100000</v>
      </c>
      <c r="B18" s="117">
        <f>SUM(B11:B17)</f>
        <v>18167469.34</v>
      </c>
      <c r="C18" s="31"/>
      <c r="D18" s="13"/>
      <c r="E18" s="124">
        <f>SUM(E11:E17)</f>
        <v>9283142.629999999</v>
      </c>
    </row>
    <row r="19" spans="1:11" ht="24" thickTop="1">
      <c r="A19" s="14"/>
      <c r="B19" s="109">
        <v>261638.63</v>
      </c>
      <c r="C19" s="31" t="s">
        <v>139</v>
      </c>
      <c r="D19" s="39"/>
      <c r="E19" s="109">
        <v>47824.65</v>
      </c>
    </row>
    <row r="20" spans="1:11">
      <c r="A20" s="14"/>
      <c r="B20" s="118">
        <v>805236.52</v>
      </c>
      <c r="C20" s="31" t="s">
        <v>7</v>
      </c>
      <c r="D20" s="13"/>
      <c r="E20" s="109">
        <v>236.52</v>
      </c>
      <c r="H20" s="6"/>
      <c r="I20" s="6"/>
      <c r="J20" s="6"/>
      <c r="K20" s="6"/>
    </row>
    <row r="21" spans="1:11">
      <c r="A21" s="14"/>
      <c r="B21" s="105">
        <v>8038500</v>
      </c>
      <c r="C21" s="61" t="s">
        <v>195</v>
      </c>
      <c r="D21" s="62"/>
      <c r="E21" s="105">
        <v>5634700</v>
      </c>
      <c r="H21" s="6"/>
      <c r="I21" s="6"/>
      <c r="J21" s="6"/>
      <c r="K21" s="6"/>
    </row>
    <row r="22" spans="1:11">
      <c r="A22" s="14"/>
      <c r="B22" s="109">
        <v>966500</v>
      </c>
      <c r="C22" s="11" t="s">
        <v>231</v>
      </c>
      <c r="D22" s="11"/>
      <c r="E22" s="410">
        <v>642500</v>
      </c>
      <c r="H22" s="6"/>
      <c r="I22" s="6"/>
      <c r="J22" s="6"/>
      <c r="K22" s="6"/>
    </row>
    <row r="23" spans="1:11">
      <c r="A23" s="14"/>
      <c r="B23" s="105">
        <v>254932</v>
      </c>
      <c r="C23" s="11" t="s">
        <v>241</v>
      </c>
      <c r="D23" s="11"/>
      <c r="E23" s="410">
        <v>59122</v>
      </c>
      <c r="H23" s="6"/>
      <c r="I23" s="6"/>
      <c r="J23" s="6"/>
      <c r="K23" s="6"/>
    </row>
    <row r="24" spans="1:11">
      <c r="A24" s="14"/>
      <c r="B24" s="105">
        <v>34600</v>
      </c>
      <c r="C24" s="11" t="s">
        <v>228</v>
      </c>
      <c r="D24" s="11"/>
      <c r="E24" s="413" t="s">
        <v>5</v>
      </c>
      <c r="H24" s="6"/>
      <c r="I24" s="6"/>
      <c r="J24" s="6"/>
      <c r="K24" s="6"/>
    </row>
    <row r="25" spans="1:11">
      <c r="A25" s="14"/>
      <c r="B25" s="109">
        <v>3553499</v>
      </c>
      <c r="C25" s="11" t="s">
        <v>229</v>
      </c>
      <c r="D25" s="11"/>
      <c r="E25" s="410">
        <v>2208436</v>
      </c>
      <c r="G25" s="5" t="s">
        <v>94</v>
      </c>
      <c r="H25" s="6"/>
      <c r="I25" s="6"/>
      <c r="J25" s="6"/>
      <c r="K25" s="6"/>
    </row>
    <row r="26" spans="1:11">
      <c r="A26" s="14"/>
      <c r="B26" s="105">
        <v>156900</v>
      </c>
      <c r="C26" s="11" t="s">
        <v>230</v>
      </c>
      <c r="D26" s="11"/>
      <c r="E26" s="410">
        <v>9600</v>
      </c>
      <c r="G26" s="5" t="s">
        <v>94</v>
      </c>
    </row>
    <row r="27" spans="1:11">
      <c r="A27" s="14"/>
      <c r="B27" s="105">
        <v>1250.8</v>
      </c>
      <c r="C27" s="11" t="s">
        <v>11</v>
      </c>
      <c r="D27" s="11"/>
      <c r="E27" s="411" t="s">
        <v>5</v>
      </c>
    </row>
    <row r="28" spans="1:11">
      <c r="A28" s="14"/>
      <c r="B28" s="105">
        <v>0.32</v>
      </c>
      <c r="C28" s="409" t="s">
        <v>265</v>
      </c>
      <c r="D28" s="39"/>
      <c r="E28" s="412">
        <v>0.32</v>
      </c>
    </row>
    <row r="29" spans="1:11">
      <c r="A29" s="14"/>
      <c r="B29" s="109"/>
      <c r="C29" s="69"/>
      <c r="D29" s="39"/>
      <c r="E29" s="109"/>
    </row>
    <row r="30" spans="1:11">
      <c r="A30" s="14"/>
      <c r="B30" s="119"/>
      <c r="C30" s="69"/>
      <c r="D30" s="39"/>
      <c r="E30" s="109"/>
    </row>
    <row r="31" spans="1:11">
      <c r="A31" s="14"/>
      <c r="B31" s="119"/>
      <c r="C31" s="69"/>
      <c r="D31" s="39"/>
      <c r="E31" s="109"/>
    </row>
    <row r="32" spans="1:11">
      <c r="A32" s="14"/>
      <c r="B32" s="119"/>
      <c r="C32" s="69"/>
      <c r="D32" s="39"/>
      <c r="E32" s="109"/>
    </row>
    <row r="33" spans="1:9">
      <c r="A33" s="14"/>
      <c r="B33" s="120">
        <f>SUM(B19:B32)</f>
        <v>14073057.270000001</v>
      </c>
      <c r="C33" s="37" t="s">
        <v>78</v>
      </c>
      <c r="D33" s="39"/>
      <c r="E33" s="120">
        <f>SUM(E19+E20+E21+E22+E23+E25+E26+E28)</f>
        <v>8602419.4900000002</v>
      </c>
    </row>
    <row r="34" spans="1:9" ht="24" thickBot="1">
      <c r="A34" s="14"/>
      <c r="B34" s="117">
        <f>SUM(B18+B33)</f>
        <v>32240526.609999999</v>
      </c>
      <c r="C34" s="36" t="s">
        <v>61</v>
      </c>
      <c r="D34" s="39"/>
      <c r="E34" s="117">
        <f>SUM(E18+E33)</f>
        <v>17885562.119999997</v>
      </c>
    </row>
    <row r="35" spans="1:9" ht="24" thickTop="1">
      <c r="A35" s="14"/>
      <c r="B35" s="112"/>
      <c r="C35" s="22"/>
      <c r="D35" s="20"/>
      <c r="E35" s="112"/>
    </row>
    <row r="36" spans="1:9">
      <c r="A36" s="14"/>
      <c r="B36" s="112"/>
      <c r="C36" s="22"/>
      <c r="D36" s="20"/>
      <c r="E36" s="112"/>
    </row>
    <row r="37" spans="1:9">
      <c r="A37" s="14"/>
      <c r="B37" s="230"/>
      <c r="C37" s="6"/>
      <c r="D37" s="20"/>
      <c r="E37" s="111"/>
    </row>
    <row r="38" spans="1:9" s="2" customFormat="1" ht="16.5" customHeight="1">
      <c r="A38" s="463" t="s">
        <v>30</v>
      </c>
      <c r="B38" s="463"/>
      <c r="C38" s="463"/>
      <c r="D38" s="463"/>
      <c r="E38" s="463"/>
    </row>
    <row r="39" spans="1:9" s="6" customFormat="1" ht="24" customHeight="1">
      <c r="A39" s="450" t="s">
        <v>19</v>
      </c>
      <c r="B39" s="451"/>
      <c r="C39" s="452" t="s">
        <v>1</v>
      </c>
      <c r="D39" s="454" t="s">
        <v>2</v>
      </c>
      <c r="E39" s="194" t="s">
        <v>20</v>
      </c>
    </row>
    <row r="40" spans="1:9" s="6" customFormat="1" ht="24.75" customHeight="1">
      <c r="A40" s="193" t="s">
        <v>21</v>
      </c>
      <c r="B40" s="195" t="s">
        <v>22</v>
      </c>
      <c r="C40" s="453"/>
      <c r="D40" s="455"/>
      <c r="E40" s="194" t="s">
        <v>23</v>
      </c>
    </row>
    <row r="41" spans="1:9" s="6" customFormat="1" ht="15" customHeight="1">
      <c r="A41" s="196"/>
      <c r="B41" s="197"/>
      <c r="C41" s="198" t="s">
        <v>31</v>
      </c>
      <c r="D41" s="199"/>
      <c r="E41" s="197"/>
    </row>
    <row r="42" spans="1:9" s="49" customFormat="1" ht="17.25" customHeight="1">
      <c r="A42" s="200">
        <v>1954600</v>
      </c>
      <c r="B42" s="201">
        <v>439761</v>
      </c>
      <c r="C42" s="202" t="s">
        <v>15</v>
      </c>
      <c r="D42" s="203" t="s">
        <v>109</v>
      </c>
      <c r="E42" s="201">
        <v>22952</v>
      </c>
    </row>
    <row r="43" spans="1:9" s="49" customFormat="1" ht="16.5" customHeight="1">
      <c r="A43" s="200">
        <v>2698600</v>
      </c>
      <c r="B43" s="201" t="s">
        <v>5</v>
      </c>
      <c r="C43" s="202" t="s">
        <v>15</v>
      </c>
      <c r="D43" s="203" t="s">
        <v>141</v>
      </c>
      <c r="E43" s="201" t="s">
        <v>5</v>
      </c>
    </row>
    <row r="44" spans="1:9" s="49" customFormat="1" ht="17.25" customHeight="1">
      <c r="A44" s="200">
        <v>4407980</v>
      </c>
      <c r="B44" s="201">
        <v>1579038.05</v>
      </c>
      <c r="C44" s="202" t="s">
        <v>112</v>
      </c>
      <c r="D44" s="203" t="s">
        <v>113</v>
      </c>
      <c r="E44" s="201">
        <v>288700</v>
      </c>
    </row>
    <row r="45" spans="1:9" s="49" customFormat="1" ht="18.75" customHeight="1">
      <c r="A45" s="200">
        <v>10000</v>
      </c>
      <c r="B45" s="201">
        <v>10400</v>
      </c>
      <c r="C45" s="202" t="s">
        <v>112</v>
      </c>
      <c r="D45" s="203" t="s">
        <v>121</v>
      </c>
      <c r="E45" s="201" t="s">
        <v>5</v>
      </c>
      <c r="I45" s="49" t="s">
        <v>94</v>
      </c>
    </row>
    <row r="46" spans="1:9" s="49" customFormat="1" ht="15.75" customHeight="1">
      <c r="A46" s="200">
        <v>2588640</v>
      </c>
      <c r="B46" s="201">
        <v>1432109.58</v>
      </c>
      <c r="C46" s="202" t="s">
        <v>110</v>
      </c>
      <c r="D46" s="203" t="s">
        <v>111</v>
      </c>
      <c r="E46" s="201">
        <v>257460</v>
      </c>
    </row>
    <row r="47" spans="1:9" s="49" customFormat="1" ht="16.5" customHeight="1">
      <c r="A47" s="204">
        <v>609200</v>
      </c>
      <c r="B47" s="201">
        <v>278913.48</v>
      </c>
      <c r="C47" s="202" t="s">
        <v>8</v>
      </c>
      <c r="D47" s="203" t="s">
        <v>115</v>
      </c>
      <c r="E47" s="201">
        <v>44201</v>
      </c>
      <c r="I47" s="49" t="s">
        <v>94</v>
      </c>
    </row>
    <row r="48" spans="1:9" s="49" customFormat="1" ht="16.5" customHeight="1">
      <c r="A48" s="204" t="s">
        <v>5</v>
      </c>
      <c r="B48" s="201" t="s">
        <v>5</v>
      </c>
      <c r="C48" s="202" t="s">
        <v>8</v>
      </c>
      <c r="D48" s="203"/>
      <c r="E48" s="201" t="s">
        <v>5</v>
      </c>
    </row>
    <row r="49" spans="1:8" s="49" customFormat="1" ht="18" customHeight="1">
      <c r="A49" s="204">
        <v>3655800</v>
      </c>
      <c r="B49" s="201">
        <v>1276413.6000000001</v>
      </c>
      <c r="C49" s="202" t="s">
        <v>9</v>
      </c>
      <c r="D49" s="203" t="s">
        <v>122</v>
      </c>
      <c r="E49" s="201">
        <v>395935.37</v>
      </c>
    </row>
    <row r="50" spans="1:8" s="49" customFormat="1" ht="18" customHeight="1">
      <c r="A50" s="204">
        <v>377720</v>
      </c>
      <c r="B50" s="201">
        <v>178360</v>
      </c>
      <c r="C50" s="202" t="s">
        <v>9</v>
      </c>
      <c r="D50" s="203" t="s">
        <v>142</v>
      </c>
      <c r="E50" s="201" t="s">
        <v>5</v>
      </c>
      <c r="H50" s="49" t="s">
        <v>94</v>
      </c>
    </row>
    <row r="51" spans="1:8" s="49" customFormat="1" ht="18" customHeight="1">
      <c r="A51" s="204">
        <v>940000</v>
      </c>
      <c r="B51" s="201">
        <v>215973.4</v>
      </c>
      <c r="C51" s="206" t="s">
        <v>10</v>
      </c>
      <c r="D51" s="203" t="s">
        <v>116</v>
      </c>
      <c r="E51" s="201">
        <v>34089</v>
      </c>
    </row>
    <row r="52" spans="1:8" s="49" customFormat="1" ht="18.75" customHeight="1">
      <c r="A52" s="204">
        <v>1505980</v>
      </c>
      <c r="B52" s="201">
        <v>693626.52</v>
      </c>
      <c r="C52" s="207" t="s">
        <v>10</v>
      </c>
      <c r="D52" s="203" t="s">
        <v>123</v>
      </c>
      <c r="E52" s="201">
        <v>468372.96</v>
      </c>
      <c r="H52" s="49" t="s">
        <v>94</v>
      </c>
    </row>
    <row r="53" spans="1:8" s="49" customFormat="1" ht="17.25" customHeight="1">
      <c r="A53" s="200">
        <v>195000</v>
      </c>
      <c r="B53" s="205">
        <v>80590.880000000005</v>
      </c>
      <c r="C53" s="207" t="s">
        <v>11</v>
      </c>
      <c r="D53" s="203" t="s">
        <v>143</v>
      </c>
      <c r="E53" s="205">
        <v>4452</v>
      </c>
    </row>
    <row r="54" spans="1:8" s="49" customFormat="1" ht="15" customHeight="1">
      <c r="A54" s="200">
        <v>611580</v>
      </c>
      <c r="B54" s="205">
        <v>435600</v>
      </c>
      <c r="C54" s="207" t="s">
        <v>12</v>
      </c>
      <c r="D54" s="203" t="s">
        <v>124</v>
      </c>
      <c r="E54" s="205" t="s">
        <v>5</v>
      </c>
    </row>
    <row r="55" spans="1:8" s="49" customFormat="1" ht="15.75" customHeight="1">
      <c r="A55" s="200">
        <v>2748000</v>
      </c>
      <c r="B55" s="201">
        <v>949000</v>
      </c>
      <c r="C55" s="207" t="s">
        <v>12</v>
      </c>
      <c r="D55" s="203" t="s">
        <v>125</v>
      </c>
      <c r="E55" s="201" t="s">
        <v>5</v>
      </c>
    </row>
    <row r="56" spans="1:8" s="49" customFormat="1" ht="15.75" customHeight="1">
      <c r="A56" s="200">
        <v>126900</v>
      </c>
      <c r="B56" s="201">
        <v>8500</v>
      </c>
      <c r="C56" s="207" t="s">
        <v>14</v>
      </c>
      <c r="D56" s="203"/>
      <c r="E56" s="201" t="s">
        <v>5</v>
      </c>
    </row>
    <row r="57" spans="1:8" s="49" customFormat="1" ht="15.75" customHeight="1">
      <c r="A57" s="200" t="s">
        <v>5</v>
      </c>
      <c r="B57" s="201" t="s">
        <v>5</v>
      </c>
      <c r="C57" s="207" t="s">
        <v>14</v>
      </c>
      <c r="D57" s="203"/>
      <c r="E57" s="201" t="s">
        <v>5</v>
      </c>
    </row>
    <row r="58" spans="1:8" s="49" customFormat="1" ht="15.75" customHeight="1">
      <c r="A58" s="200">
        <v>200000</v>
      </c>
      <c r="B58" s="201" t="s">
        <v>5</v>
      </c>
      <c r="C58" s="207" t="s">
        <v>13</v>
      </c>
      <c r="D58" s="203"/>
      <c r="E58" s="201" t="s">
        <v>5</v>
      </c>
    </row>
    <row r="59" spans="1:8" s="49" customFormat="1" ht="15" customHeight="1">
      <c r="A59" s="200">
        <v>3470000</v>
      </c>
      <c r="B59" s="201" t="s">
        <v>5</v>
      </c>
      <c r="C59" s="207" t="s">
        <v>13</v>
      </c>
      <c r="D59" s="203" t="s">
        <v>126</v>
      </c>
      <c r="E59" s="201" t="s">
        <v>5</v>
      </c>
    </row>
    <row r="60" spans="1:8" s="49" customFormat="1" ht="14.25" customHeight="1" thickBot="1">
      <c r="A60" s="208">
        <f>SUM(A42:A59)</f>
        <v>26100000</v>
      </c>
      <c r="B60" s="209">
        <f>SUM(B42+B44+B45+B46+B47+B49+B50+B51+B52+B53+B54+B55+B56)</f>
        <v>7578286.5100000007</v>
      </c>
      <c r="C60" s="202"/>
      <c r="D60" s="203"/>
      <c r="E60" s="209">
        <f>SUM(E42:E59)</f>
        <v>1516162.33</v>
      </c>
    </row>
    <row r="61" spans="1:8" s="49" customFormat="1" ht="18.75" customHeight="1" thickTop="1">
      <c r="A61" s="50"/>
      <c r="B61" s="210">
        <v>320965.94</v>
      </c>
      <c r="C61" s="211" t="s">
        <v>75</v>
      </c>
      <c r="D61" s="212"/>
      <c r="E61" s="210">
        <v>71388.479999999996</v>
      </c>
      <c r="F61" s="50"/>
    </row>
    <row r="62" spans="1:8" s="49" customFormat="1" ht="18.75" customHeight="1">
      <c r="A62" s="50"/>
      <c r="B62" s="210">
        <v>331700</v>
      </c>
      <c r="C62" s="211" t="s">
        <v>16</v>
      </c>
      <c r="D62" s="212"/>
      <c r="E62" s="214" t="s">
        <v>5</v>
      </c>
      <c r="F62" s="50"/>
    </row>
    <row r="63" spans="1:8" s="49" customFormat="1" ht="18.75" customHeight="1">
      <c r="A63" s="50"/>
      <c r="B63" s="210">
        <v>765917.1</v>
      </c>
      <c r="C63" s="213" t="s">
        <v>206</v>
      </c>
      <c r="D63" s="212"/>
      <c r="E63" s="214" t="s">
        <v>233</v>
      </c>
      <c r="F63" s="50"/>
    </row>
    <row r="64" spans="1:8" s="49" customFormat="1" ht="18.75" customHeight="1">
      <c r="A64" s="50"/>
      <c r="B64" s="214">
        <v>492800</v>
      </c>
      <c r="C64" s="213" t="s">
        <v>85</v>
      </c>
      <c r="D64" s="212" t="s">
        <v>107</v>
      </c>
      <c r="E64" s="214" t="s">
        <v>5</v>
      </c>
      <c r="F64" s="50"/>
    </row>
    <row r="65" spans="1:12" s="49" customFormat="1" ht="18.75" customHeight="1">
      <c r="A65" s="50"/>
      <c r="B65" s="214">
        <v>3995200</v>
      </c>
      <c r="C65" s="213" t="s">
        <v>195</v>
      </c>
      <c r="D65" s="212"/>
      <c r="E65" s="214">
        <v>1989700</v>
      </c>
      <c r="F65" s="50"/>
    </row>
    <row r="66" spans="1:12" s="49" customFormat="1" ht="18.75" customHeight="1">
      <c r="A66" s="50"/>
      <c r="B66" s="214">
        <v>487000</v>
      </c>
      <c r="C66" s="213" t="s">
        <v>201</v>
      </c>
      <c r="D66" s="212"/>
      <c r="E66" s="214">
        <v>160000</v>
      </c>
      <c r="F66" s="50"/>
      <c r="L66" s="49" t="s">
        <v>94</v>
      </c>
    </row>
    <row r="67" spans="1:12" s="49" customFormat="1" ht="18.75" customHeight="1">
      <c r="A67" s="50"/>
      <c r="B67" s="214">
        <v>252299</v>
      </c>
      <c r="C67" s="213" t="s">
        <v>241</v>
      </c>
      <c r="D67" s="212"/>
      <c r="E67" s="214">
        <v>58736</v>
      </c>
      <c r="F67" s="50"/>
    </row>
    <row r="68" spans="1:12" s="49" customFormat="1" ht="16.5" customHeight="1">
      <c r="A68" s="215"/>
      <c r="B68" s="201">
        <v>850000</v>
      </c>
      <c r="C68" s="213" t="s">
        <v>7</v>
      </c>
      <c r="D68" s="212"/>
      <c r="E68" s="201" t="s">
        <v>5</v>
      </c>
      <c r="F68" s="50"/>
    </row>
    <row r="69" spans="1:12" s="49" customFormat="1" ht="17.25" customHeight="1">
      <c r="A69" s="215"/>
      <c r="B69" s="201">
        <v>3553499</v>
      </c>
      <c r="C69" s="213" t="s">
        <v>92</v>
      </c>
      <c r="D69" s="212" t="s">
        <v>106</v>
      </c>
      <c r="E69" s="201">
        <v>737500</v>
      </c>
      <c r="F69" s="89"/>
    </row>
    <row r="70" spans="1:12" s="49" customFormat="1" ht="19.5" customHeight="1">
      <c r="A70" s="215"/>
      <c r="B70" s="216">
        <v>156900</v>
      </c>
      <c r="C70" s="213" t="s">
        <v>232</v>
      </c>
      <c r="D70" s="212"/>
      <c r="E70" s="201">
        <v>9600</v>
      </c>
      <c r="F70" s="50"/>
    </row>
    <row r="71" spans="1:12" s="49" customFormat="1" ht="15" customHeight="1">
      <c r="A71" s="215"/>
      <c r="B71" s="216"/>
      <c r="C71" s="213"/>
      <c r="D71" s="212"/>
      <c r="E71" s="205"/>
      <c r="F71" s="50"/>
      <c r="H71" s="49" t="s">
        <v>94</v>
      </c>
    </row>
    <row r="72" spans="1:12" s="49" customFormat="1" ht="17.25" customHeight="1">
      <c r="A72" s="215"/>
      <c r="B72" s="216"/>
      <c r="C72" s="213"/>
      <c r="D72" s="212"/>
      <c r="E72" s="201"/>
      <c r="F72" s="50"/>
    </row>
    <row r="73" spans="1:12" s="49" customFormat="1" ht="17.25" customHeight="1">
      <c r="A73" s="215"/>
      <c r="B73" s="227"/>
      <c r="C73" s="213"/>
      <c r="D73" s="212"/>
      <c r="E73" s="228"/>
      <c r="F73" s="50"/>
      <c r="J73" s="49" t="s">
        <v>94</v>
      </c>
    </row>
    <row r="74" spans="1:12" s="49" customFormat="1" ht="17.25" customHeight="1">
      <c r="A74" s="215"/>
      <c r="B74" s="218">
        <f>SUM(B61:B73)</f>
        <v>11206281.039999999</v>
      </c>
      <c r="C74" s="219" t="s">
        <v>78</v>
      </c>
      <c r="D74" s="212"/>
      <c r="E74" s="218">
        <f>SUM(E61:E73)</f>
        <v>3026924.48</v>
      </c>
      <c r="F74" s="50"/>
    </row>
    <row r="75" spans="1:12" s="49" customFormat="1" ht="18.75" customHeight="1">
      <c r="A75" s="215"/>
      <c r="B75" s="218">
        <f>SUM(B60+B74)</f>
        <v>18784567.550000001</v>
      </c>
      <c r="C75" s="220" t="s">
        <v>59</v>
      </c>
      <c r="D75" s="203"/>
      <c r="E75" s="218">
        <f>SUM(E60+E74)</f>
        <v>4543086.8100000005</v>
      </c>
      <c r="F75" s="50"/>
    </row>
    <row r="76" spans="1:12" s="49" customFormat="1" ht="18" customHeight="1">
      <c r="A76" s="215"/>
      <c r="B76" s="205">
        <v>13455959.060000001</v>
      </c>
      <c r="C76" s="220" t="s">
        <v>69</v>
      </c>
      <c r="D76" s="203"/>
      <c r="E76" s="214"/>
      <c r="F76" s="50"/>
    </row>
    <row r="77" spans="1:12" s="49" customFormat="1" ht="14.25" customHeight="1">
      <c r="A77" s="215"/>
      <c r="B77" s="217"/>
      <c r="C77" s="220" t="s">
        <v>60</v>
      </c>
      <c r="D77" s="203"/>
      <c r="E77" s="221"/>
      <c r="F77" s="50"/>
    </row>
    <row r="78" spans="1:12" s="49" customFormat="1" ht="14.25" customHeight="1">
      <c r="A78" s="215"/>
      <c r="B78" s="217"/>
      <c r="C78" s="220" t="s">
        <v>70</v>
      </c>
      <c r="D78" s="203"/>
      <c r="E78" s="205">
        <v>13342475.310000001</v>
      </c>
      <c r="F78" s="50"/>
    </row>
    <row r="79" spans="1:12" s="49" customFormat="1" ht="15" customHeight="1" thickBot="1">
      <c r="A79" s="215"/>
      <c r="B79" s="208">
        <f>SUM(B9+B34-B75)</f>
        <v>33883393.870000005</v>
      </c>
      <c r="C79" s="202" t="s">
        <v>58</v>
      </c>
      <c r="D79" s="203"/>
      <c r="E79" s="209">
        <f>SUM(E9+E34-E75)</f>
        <v>33883393.86999999</v>
      </c>
      <c r="F79" s="50"/>
    </row>
    <row r="80" spans="1:12" s="6" customFormat="1" ht="22.5" customHeight="1" thickTop="1">
      <c r="A80" s="222"/>
      <c r="B80" s="121"/>
      <c r="C80" s="46"/>
      <c r="D80" s="48"/>
      <c r="E80" s="121"/>
      <c r="F80" s="46"/>
    </row>
    <row r="81" spans="1:11" s="47" customFormat="1">
      <c r="A81" s="223" t="s">
        <v>34</v>
      </c>
      <c r="B81" s="224"/>
      <c r="C81" s="46" t="s">
        <v>101</v>
      </c>
      <c r="D81" s="48" t="s">
        <v>140</v>
      </c>
      <c r="E81" s="121"/>
      <c r="F81" s="64"/>
      <c r="K81" s="47" t="s">
        <v>94</v>
      </c>
    </row>
    <row r="82" spans="1:11" s="47" customFormat="1" ht="24.75" customHeight="1">
      <c r="A82" s="223"/>
      <c r="B82" s="224"/>
      <c r="C82" s="46"/>
      <c r="D82" s="48"/>
      <c r="E82" s="121"/>
      <c r="F82" s="64"/>
    </row>
    <row r="83" spans="1:11" s="47" customFormat="1">
      <c r="A83" s="223" t="s">
        <v>196</v>
      </c>
      <c r="B83" s="225"/>
      <c r="C83" s="46"/>
      <c r="D83" s="48"/>
      <c r="E83" s="226"/>
      <c r="F83" s="64"/>
    </row>
    <row r="84" spans="1:11" s="47" customFormat="1" ht="18" customHeight="1">
      <c r="A84" s="223" t="s">
        <v>250</v>
      </c>
      <c r="B84" s="225"/>
      <c r="C84" s="46"/>
      <c r="D84" s="48"/>
      <c r="E84" s="226"/>
      <c r="F84" s="64"/>
    </row>
    <row r="85" spans="1:11" s="47" customFormat="1" ht="18" customHeight="1">
      <c r="A85" s="223" t="s">
        <v>252</v>
      </c>
      <c r="B85" s="225"/>
      <c r="C85" s="46"/>
      <c r="D85" s="48"/>
      <c r="E85" s="225"/>
      <c r="F85" s="64"/>
    </row>
    <row r="86" spans="1:11" s="2" customFormat="1">
      <c r="A86" s="223" t="s">
        <v>251</v>
      </c>
      <c r="B86" s="225"/>
      <c r="C86" s="46"/>
      <c r="D86" s="48"/>
      <c r="E86" s="225"/>
      <c r="F86" s="64"/>
    </row>
    <row r="87" spans="1:11" s="6" customFormat="1">
      <c r="A87" s="14"/>
      <c r="B87" s="122"/>
      <c r="D87" s="20"/>
      <c r="E87" s="122"/>
    </row>
    <row r="88" spans="1:11" s="6" customFormat="1">
      <c r="A88" s="14"/>
      <c r="B88" s="122"/>
      <c r="D88" s="20"/>
      <c r="E88" s="122"/>
    </row>
    <row r="89" spans="1:11" s="6" customFormat="1">
      <c r="A89" s="14"/>
      <c r="B89" s="122"/>
      <c r="D89" s="20"/>
      <c r="E89" s="122"/>
    </row>
    <row r="90" spans="1:11" s="6" customFormat="1">
      <c r="A90" s="14"/>
      <c r="B90" s="122"/>
      <c r="D90" s="20"/>
      <c r="E90" s="122"/>
    </row>
    <row r="91" spans="1:11" s="6" customFormat="1">
      <c r="A91" s="14"/>
      <c r="B91" s="122"/>
      <c r="D91" s="20"/>
      <c r="E91" s="122"/>
    </row>
    <row r="92" spans="1:11" s="6" customFormat="1">
      <c r="A92" s="14"/>
      <c r="B92" s="122"/>
      <c r="D92" s="20"/>
      <c r="E92" s="122"/>
    </row>
    <row r="93" spans="1:11" s="6" customFormat="1">
      <c r="A93" s="14"/>
      <c r="B93" s="122"/>
      <c r="D93" s="20"/>
      <c r="E93" s="111"/>
    </row>
    <row r="94" spans="1:11" s="6" customFormat="1">
      <c r="A94" s="14"/>
      <c r="B94" s="123"/>
      <c r="D94" s="20"/>
      <c r="E94" s="123"/>
    </row>
    <row r="95" spans="1:11" s="6" customFormat="1">
      <c r="A95" s="14"/>
      <c r="B95" s="122"/>
      <c r="D95" s="20"/>
      <c r="E95" s="122"/>
    </row>
    <row r="96" spans="1:11" s="6" customFormat="1">
      <c r="A96" s="14"/>
      <c r="B96" s="122"/>
      <c r="D96" s="20"/>
      <c r="E96" s="122"/>
    </row>
    <row r="97" spans="1:5" s="6" customFormat="1">
      <c r="A97" s="14"/>
      <c r="B97" s="122"/>
      <c r="D97" s="20"/>
      <c r="E97" s="122"/>
    </row>
    <row r="98" spans="1:5" s="6" customFormat="1">
      <c r="A98" s="14"/>
      <c r="B98" s="122"/>
      <c r="D98" s="20"/>
      <c r="E98" s="122"/>
    </row>
    <row r="99" spans="1:5" s="6" customFormat="1">
      <c r="A99" s="14"/>
      <c r="B99" s="122"/>
      <c r="D99" s="20"/>
      <c r="E99" s="122"/>
    </row>
    <row r="100" spans="1:5" s="6" customFormat="1">
      <c r="A100" s="14"/>
      <c r="B100" s="122"/>
      <c r="D100" s="20"/>
      <c r="E100" s="122"/>
    </row>
    <row r="101" spans="1:5" s="6" customFormat="1">
      <c r="A101" s="14"/>
      <c r="B101" s="122"/>
      <c r="D101" s="20"/>
      <c r="E101" s="122"/>
    </row>
    <row r="102" spans="1:5" s="6" customFormat="1">
      <c r="A102" s="14"/>
      <c r="B102" s="122"/>
      <c r="D102" s="20"/>
      <c r="E102" s="122"/>
    </row>
    <row r="103" spans="1:5" s="6" customFormat="1">
      <c r="A103" s="14"/>
      <c r="B103" s="122"/>
      <c r="D103" s="20"/>
      <c r="E103" s="122"/>
    </row>
    <row r="104" spans="1:5" s="6" customFormat="1">
      <c r="A104" s="14"/>
      <c r="B104" s="122"/>
      <c r="D104" s="20"/>
      <c r="E104" s="122"/>
    </row>
    <row r="105" spans="1:5" s="6" customFormat="1">
      <c r="A105" s="14"/>
      <c r="B105" s="122"/>
      <c r="D105" s="20"/>
      <c r="E105" s="122"/>
    </row>
    <row r="106" spans="1:5" s="6" customFormat="1">
      <c r="A106" s="14"/>
      <c r="B106" s="122"/>
      <c r="D106" s="20"/>
      <c r="E106" s="122"/>
    </row>
    <row r="107" spans="1:5" s="6" customFormat="1">
      <c r="A107" s="14"/>
      <c r="B107" s="122"/>
      <c r="D107" s="20"/>
      <c r="E107" s="122"/>
    </row>
    <row r="108" spans="1:5" s="6" customFormat="1">
      <c r="A108" s="14"/>
      <c r="B108" s="122"/>
      <c r="D108" s="20"/>
      <c r="E108" s="122"/>
    </row>
    <row r="109" spans="1:5" s="6" customFormat="1">
      <c r="A109" s="14"/>
      <c r="B109" s="122"/>
      <c r="D109" s="20"/>
      <c r="E109" s="122"/>
    </row>
    <row r="110" spans="1:5" s="6" customFormat="1">
      <c r="A110" s="14"/>
      <c r="B110" s="122"/>
      <c r="D110" s="20"/>
      <c r="E110" s="122"/>
    </row>
    <row r="111" spans="1:5" s="6" customFormat="1">
      <c r="A111" s="14"/>
      <c r="B111" s="122"/>
      <c r="D111" s="20"/>
      <c r="E111" s="122"/>
    </row>
    <row r="112" spans="1:5" s="6" customFormat="1">
      <c r="A112" s="14"/>
      <c r="B112" s="122"/>
      <c r="D112" s="20"/>
      <c r="E112" s="122"/>
    </row>
    <row r="113" spans="1:5" s="6" customFormat="1">
      <c r="A113" s="14"/>
      <c r="B113" s="122"/>
      <c r="D113" s="20"/>
      <c r="E113" s="122"/>
    </row>
    <row r="114" spans="1:5" s="6" customFormat="1">
      <c r="A114" s="14"/>
      <c r="B114" s="122"/>
      <c r="D114" s="20"/>
      <c r="E114" s="122"/>
    </row>
    <row r="115" spans="1:5" s="6" customFormat="1">
      <c r="A115" s="14"/>
      <c r="B115" s="122"/>
      <c r="D115" s="20"/>
      <c r="E115" s="122"/>
    </row>
    <row r="116" spans="1:5" s="6" customFormat="1">
      <c r="A116" s="14"/>
      <c r="B116" s="122"/>
      <c r="D116" s="20"/>
      <c r="E116" s="122"/>
    </row>
    <row r="117" spans="1:5" s="6" customFormat="1">
      <c r="A117" s="14"/>
      <c r="B117" s="122"/>
      <c r="D117" s="20"/>
      <c r="E117" s="122"/>
    </row>
    <row r="118" spans="1:5" s="6" customFormat="1">
      <c r="A118" s="14"/>
      <c r="B118" s="122"/>
      <c r="D118" s="20"/>
      <c r="E118" s="122"/>
    </row>
    <row r="119" spans="1:5" s="6" customFormat="1">
      <c r="A119" s="14"/>
      <c r="B119" s="122"/>
      <c r="D119" s="20"/>
      <c r="E119" s="122"/>
    </row>
    <row r="120" spans="1:5" s="6" customFormat="1">
      <c r="A120" s="14"/>
      <c r="B120" s="122"/>
      <c r="D120" s="20"/>
      <c r="E120" s="122"/>
    </row>
    <row r="121" spans="1:5" s="6" customFormat="1">
      <c r="A121" s="14"/>
      <c r="B121" s="122"/>
      <c r="D121" s="20"/>
      <c r="E121" s="122"/>
    </row>
    <row r="122" spans="1:5" s="6" customFormat="1">
      <c r="A122" s="14"/>
      <c r="B122" s="122"/>
      <c r="D122" s="20"/>
      <c r="E122" s="122"/>
    </row>
    <row r="123" spans="1:5" s="6" customFormat="1">
      <c r="A123" s="14"/>
      <c r="B123" s="122"/>
      <c r="D123" s="20"/>
      <c r="E123" s="122"/>
    </row>
    <row r="124" spans="1:5" s="6" customFormat="1">
      <c r="A124" s="14"/>
      <c r="B124" s="122"/>
      <c r="D124" s="20"/>
      <c r="E124" s="122"/>
    </row>
    <row r="125" spans="1:5" s="6" customFormat="1">
      <c r="A125" s="14"/>
      <c r="B125" s="122"/>
      <c r="D125" s="20"/>
      <c r="E125" s="122"/>
    </row>
    <row r="126" spans="1:5" s="6" customFormat="1">
      <c r="A126" s="14"/>
      <c r="B126" s="122"/>
      <c r="D126" s="20"/>
      <c r="E126" s="122"/>
    </row>
    <row r="127" spans="1:5" s="6" customFormat="1">
      <c r="A127" s="14"/>
      <c r="B127" s="122"/>
      <c r="D127" s="20"/>
      <c r="E127" s="122"/>
    </row>
    <row r="128" spans="1:5" s="6" customFormat="1">
      <c r="A128" s="14"/>
      <c r="B128" s="122"/>
      <c r="D128" s="20"/>
      <c r="E128" s="122"/>
    </row>
    <row r="129" spans="1:5" s="6" customFormat="1">
      <c r="A129" s="14"/>
      <c r="B129" s="122"/>
      <c r="D129" s="20"/>
      <c r="E129" s="122"/>
    </row>
    <row r="130" spans="1:5" s="6" customFormat="1">
      <c r="A130" s="14"/>
      <c r="B130" s="122"/>
      <c r="D130" s="20"/>
      <c r="E130" s="122"/>
    </row>
    <row r="131" spans="1:5" s="6" customFormat="1">
      <c r="A131" s="14"/>
      <c r="B131" s="122"/>
      <c r="D131" s="20"/>
      <c r="E131" s="122"/>
    </row>
    <row r="132" spans="1:5" s="6" customFormat="1">
      <c r="A132" s="14"/>
      <c r="B132" s="122"/>
      <c r="D132" s="20"/>
      <c r="E132" s="122"/>
    </row>
    <row r="133" spans="1:5" s="6" customFormat="1">
      <c r="A133" s="14"/>
      <c r="B133" s="122"/>
      <c r="D133" s="20"/>
      <c r="E133" s="122"/>
    </row>
    <row r="134" spans="1:5" s="6" customFormat="1">
      <c r="A134" s="14"/>
      <c r="B134" s="122"/>
      <c r="D134" s="20"/>
      <c r="E134" s="122"/>
    </row>
    <row r="135" spans="1:5" s="6" customFormat="1">
      <c r="A135" s="14"/>
      <c r="B135" s="122"/>
      <c r="D135" s="20"/>
      <c r="E135" s="122"/>
    </row>
    <row r="136" spans="1:5" s="6" customFormat="1">
      <c r="A136" s="14"/>
      <c r="B136" s="122"/>
      <c r="D136" s="20"/>
      <c r="E136" s="122"/>
    </row>
    <row r="137" spans="1:5" s="6" customFormat="1">
      <c r="A137" s="14"/>
      <c r="B137" s="122"/>
      <c r="D137" s="20"/>
      <c r="E137" s="122"/>
    </row>
    <row r="138" spans="1:5" s="6" customFormat="1">
      <c r="A138" s="14"/>
      <c r="B138" s="122"/>
      <c r="D138" s="20"/>
      <c r="E138" s="122"/>
    </row>
    <row r="139" spans="1:5" s="6" customFormat="1">
      <c r="A139" s="14"/>
      <c r="B139" s="122"/>
      <c r="D139" s="20"/>
      <c r="E139" s="122"/>
    </row>
    <row r="140" spans="1:5" s="6" customFormat="1">
      <c r="A140" s="14"/>
      <c r="B140" s="122"/>
      <c r="D140" s="20"/>
      <c r="E140" s="122"/>
    </row>
    <row r="141" spans="1:5" s="6" customFormat="1">
      <c r="A141" s="14"/>
      <c r="B141" s="122"/>
      <c r="D141" s="20"/>
      <c r="E141" s="122"/>
    </row>
    <row r="142" spans="1:5" s="6" customFormat="1">
      <c r="A142" s="14"/>
      <c r="B142" s="122"/>
      <c r="D142" s="20"/>
      <c r="E142" s="122"/>
    </row>
    <row r="143" spans="1:5" s="6" customFormat="1">
      <c r="A143" s="14"/>
      <c r="B143" s="122"/>
      <c r="D143" s="20"/>
      <c r="E143" s="122"/>
    </row>
    <row r="144" spans="1:5" s="6" customFormat="1">
      <c r="A144" s="14"/>
      <c r="B144" s="122"/>
      <c r="D144" s="20"/>
      <c r="E144" s="122"/>
    </row>
    <row r="145" spans="1:5" s="6" customFormat="1">
      <c r="A145" s="14"/>
      <c r="B145" s="122"/>
      <c r="D145" s="20"/>
      <c r="E145" s="122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MoZarD</cp:lastModifiedBy>
  <cp:lastPrinted>2012-04-18T09:25:10Z</cp:lastPrinted>
  <dcterms:created xsi:type="dcterms:W3CDTF">2004-11-17T03:08:17Z</dcterms:created>
  <dcterms:modified xsi:type="dcterms:W3CDTF">2012-04-18T09:27:27Z</dcterms:modified>
</cp:coreProperties>
</file>