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0" yWindow="0" windowWidth="11880" windowHeight="6945" tabRatio="848" activeTab="1"/>
  </bookViews>
  <sheets>
    <sheet name="มห1.ประกอบ" sheetId="25" r:id="rId1"/>
    <sheet name="ธกส" sheetId="24" r:id="rId2"/>
    <sheet name="มหประกอบงบ" sheetId="23" r:id="rId3"/>
    <sheet name="หมายเหตุ 2" sheetId="22" r:id="rId4"/>
    <sheet name="หมายเหตุ " sheetId="21" r:id="rId5"/>
    <sheet name="กระดาษทำการ" sheetId="20" r:id="rId6"/>
    <sheet name="งบทดลอง " sheetId="1" r:id="rId7"/>
    <sheet name="รับจ่ายเงินสด" sheetId="2" r:id="rId8"/>
  </sheets>
  <definedNames>
    <definedName name="_xlnm.Print_Area" localSheetId="5">กระดาษทำการ!$A$1:$U$164</definedName>
    <definedName name="_xlnm.Print_Area" localSheetId="7">รับจ่ายเงินสด!$A$1:$N$88</definedName>
  </definedNames>
  <calcPr calcId="124519"/>
</workbook>
</file>

<file path=xl/calcChain.xml><?xml version="1.0" encoding="utf-8"?>
<calcChain xmlns="http://schemas.openxmlformats.org/spreadsheetml/2006/main">
  <c r="F22" i="24"/>
  <c r="F21"/>
  <c r="B74" i="2"/>
  <c r="D38" i="1"/>
  <c r="D23" i="25"/>
  <c r="C38" i="1" l="1"/>
  <c r="U29" i="20"/>
  <c r="D52" i="25"/>
  <c r="E60" i="2"/>
  <c r="B60"/>
  <c r="E33"/>
  <c r="B9" i="23"/>
  <c r="D33" i="25"/>
  <c r="D59"/>
  <c r="B9" i="22"/>
  <c r="B10" i="21"/>
  <c r="A60" i="2" l="1"/>
  <c r="C52" i="25"/>
  <c r="C33"/>
  <c r="D28"/>
  <c r="D13"/>
  <c r="E18" i="2"/>
  <c r="E34" s="1"/>
  <c r="E74"/>
  <c r="C59" i="25"/>
  <c r="C55"/>
  <c r="C28"/>
  <c r="C23"/>
  <c r="C13"/>
  <c r="B18" i="2"/>
  <c r="B33"/>
  <c r="A18"/>
  <c r="D60" i="25" l="1"/>
  <c r="B75" i="2"/>
  <c r="E75"/>
  <c r="C60" i="25"/>
  <c r="B34" i="2"/>
  <c r="B79" l="1"/>
  <c r="E79"/>
</calcChain>
</file>

<file path=xl/sharedStrings.xml><?xml version="1.0" encoding="utf-8"?>
<sst xmlns="http://schemas.openxmlformats.org/spreadsheetml/2006/main" count="519" uniqueCount="300">
  <si>
    <t>องค์การบริหารส่วนตำบลห้วยยาง  อำเภอทับสะแก  จังหวัดประจวบคีรีขันธ์</t>
  </si>
  <si>
    <t>รายการ</t>
  </si>
  <si>
    <t>รหัส</t>
  </si>
  <si>
    <t>เดบิต</t>
  </si>
  <si>
    <t>เครดิต</t>
  </si>
  <si>
    <t xml:space="preserve"> -</t>
  </si>
  <si>
    <t>รายได้ค้างรับ</t>
  </si>
  <si>
    <t>เงินทุนโครงการเศรษฐกิจชุมชน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</si>
  <si>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</si>
  <si>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</si>
  <si>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</si>
  <si>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</si>
  <si>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</si>
  <si>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ที่ดินและสิ่งก่อสร้าง</t>
  </si>
  <si>
    <t>ครุภัณฑ์</t>
  </si>
  <si>
    <t>งบกลาง</t>
  </si>
  <si>
    <t>เงินสะสม</t>
  </si>
  <si>
    <t>องค์การบริหารส่วนตำบลห้วยยาง  อำเภอทับสะแก   จังหวัดประจวบคีรีขันธ์</t>
  </si>
  <si>
    <t>รายงาน รับ - จ่าย  เงินสด</t>
  </si>
  <si>
    <t>จนถึงปัจจุบัน</t>
  </si>
  <si>
    <t>เดือนนี้</t>
  </si>
  <si>
    <t>ประมาณการ (บาท)</t>
  </si>
  <si>
    <t>เกิดขึ้นจริง (บาท)</t>
  </si>
  <si>
    <t>เกิดขึ้นจริง</t>
  </si>
  <si>
    <t>รายรับ (หมายเหตุ 1 )</t>
  </si>
  <si>
    <t>ภาษีอากร</t>
  </si>
  <si>
    <t>ค่าธรรมเนียม ค่าปรับใบอนุญาต</t>
  </si>
  <si>
    <t>รายได้จากทรัพย์สิน</t>
  </si>
  <si>
    <t>รายได้เบ็ดเตล็ด</t>
  </si>
  <si>
    <t>ภาษีจัดสรร</t>
  </si>
  <si>
    <t xml:space="preserve"> -2-</t>
  </si>
  <si>
    <t>รายจ่าย</t>
  </si>
  <si>
    <t>องค์การบริหารส่วนตำบลห้วยยาง</t>
  </si>
  <si>
    <t>งบกระทบยอดเงินฝากธนาคาร</t>
  </si>
  <si>
    <t>ผู้จัดทำ</t>
  </si>
  <si>
    <t>หัวหน้าส่วนการคลัง</t>
  </si>
  <si>
    <t>กระดาษทำการกระทบยอด</t>
  </si>
  <si>
    <t>รายจ่ายตามงบประมาณ  (จ่ายจากรายรับ)</t>
  </si>
  <si>
    <t>แผนงาน</t>
  </si>
  <si>
    <t>00110</t>
  </si>
  <si>
    <t>00250</t>
  </si>
  <si>
    <t>00220</t>
  </si>
  <si>
    <t>00240</t>
  </si>
  <si>
    <t>00320</t>
  </si>
  <si>
    <t>00410</t>
  </si>
  <si>
    <t xml:space="preserve">รวม </t>
  </si>
  <si>
    <t>งาน</t>
  </si>
  <si>
    <t>00111</t>
  </si>
  <si>
    <t>00252</t>
  </si>
  <si>
    <t>00221</t>
  </si>
  <si>
    <t>00241</t>
  </si>
  <si>
    <t>00242</t>
  </si>
  <si>
    <t>00262</t>
  </si>
  <si>
    <t>00323</t>
  </si>
  <si>
    <t>00411</t>
  </si>
  <si>
    <t>ยอดยกมา</t>
  </si>
  <si>
    <t xml:space="preserve">องค์การบริหารส่วนตำบลห้วยยาง  </t>
  </si>
  <si>
    <t>อำเภอทับสะแก   จังหวัดประจวบคีรีขันธ์</t>
  </si>
  <si>
    <t>ยอดยกไป</t>
  </si>
  <si>
    <t>รวมรายจ่าย</t>
  </si>
  <si>
    <t>รายรับ                           รายจ่าย</t>
  </si>
  <si>
    <t>รวมรายรับ</t>
  </si>
  <si>
    <t xml:space="preserve">      ( นางสาวมณฑกานต์        หวังถนอม )</t>
  </si>
  <si>
    <t>00210</t>
  </si>
  <si>
    <t>00211</t>
  </si>
  <si>
    <t>ธกส. สาขาทับสะแก    635 - 2 - 18114 - 1</t>
  </si>
  <si>
    <t>00113</t>
  </si>
  <si>
    <t>ค่าใช้จ่าย  5%</t>
  </si>
  <si>
    <t>โครงการถ่ายโอนกิจการสาธารณะฯ</t>
  </si>
  <si>
    <t xml:space="preserve">   สูงกว่า</t>
  </si>
  <si>
    <t xml:space="preserve">    ต่ำกว่า</t>
  </si>
  <si>
    <t>วันที่</t>
  </si>
  <si>
    <t>เลขที่เช็ค</t>
  </si>
  <si>
    <t xml:space="preserve">               จำนวนเงิน</t>
  </si>
  <si>
    <t>รับฝาก    (หมายเหตุ 2)</t>
  </si>
  <si>
    <t>00120</t>
  </si>
  <si>
    <t xml:space="preserve">   ผู้ตรวจสอบ</t>
  </si>
  <si>
    <t>รวม</t>
  </si>
  <si>
    <t>ตั้งแต่ต้นปี</t>
  </si>
  <si>
    <t>เงินฝากธนาคาร  ( ออมทรัพย์ )  635 - 2 - 18114 - 1</t>
  </si>
  <si>
    <t>เงินฝากธนาคาร  ( ออมทรัพย์ )  635 - 2 - 23213 - 6</t>
  </si>
  <si>
    <t>รายจ่ายค้างจ่าย</t>
  </si>
  <si>
    <t>เงินฝาก ธ. กรุงไทย  ( ออมทรัพย์ )  715 - 0-10741 - 9</t>
  </si>
  <si>
    <t>ภาษีหัก  ณ ที่จ่าย</t>
  </si>
  <si>
    <t>ประมาณการ</t>
  </si>
  <si>
    <t>รวมรายรับตามงบประมาณ</t>
  </si>
  <si>
    <t>รหัสบัญชี</t>
  </si>
  <si>
    <t>ลูกหนี้เงินยืมสะสม</t>
  </si>
  <si>
    <t>เงินทุนสำรองเงินสะสม</t>
  </si>
  <si>
    <t xml:space="preserve"> </t>
  </si>
  <si>
    <t>ค่าใช้จ่าย 5 %</t>
  </si>
  <si>
    <t xml:space="preserve">                             ( นางสาวคุลิกา  คลับคล้าย )</t>
  </si>
  <si>
    <t>00244</t>
  </si>
  <si>
    <t>ค่าธรรมเนียมน้ำบาดาล</t>
  </si>
  <si>
    <t>ค่าครุภัณฑ์</t>
  </si>
  <si>
    <t>ผู้ตรวจสอบ</t>
  </si>
  <si>
    <t>รายรับจริง</t>
  </si>
  <si>
    <t xml:space="preserve">งบทดลอง  </t>
  </si>
  <si>
    <t>110201</t>
  </si>
  <si>
    <t>110300</t>
  </si>
  <si>
    <t>110605</t>
  </si>
  <si>
    <t>210402</t>
  </si>
  <si>
    <t>320000</t>
  </si>
  <si>
    <t>510000</t>
  </si>
  <si>
    <t>เงินเดือน(ฝ่ายการเมือง)</t>
  </si>
  <si>
    <t>521000</t>
  </si>
  <si>
    <t>เงินเดือน(ฝ่ายประจำ)</t>
  </si>
  <si>
    <t>522000</t>
  </si>
  <si>
    <t>531000</t>
  </si>
  <si>
    <t>532000</t>
  </si>
  <si>
    <t>534000</t>
  </si>
  <si>
    <t>รายรับ (หมายเหตุ 1)</t>
  </si>
  <si>
    <t>400000</t>
  </si>
  <si>
    <t>รายได้จากทุน</t>
  </si>
  <si>
    <t>รายจ่ายอื่น</t>
  </si>
  <si>
    <t>6522000</t>
  </si>
  <si>
    <t>533000</t>
  </si>
  <si>
    <t>560000</t>
  </si>
  <si>
    <t>541000</t>
  </si>
  <si>
    <t>542000</t>
  </si>
  <si>
    <t>6542000</t>
  </si>
  <si>
    <t>411000</t>
  </si>
  <si>
    <t>412000</t>
  </si>
  <si>
    <t>413000</t>
  </si>
  <si>
    <t>415000</t>
  </si>
  <si>
    <t>421000</t>
  </si>
  <si>
    <t>416000</t>
  </si>
  <si>
    <t>431000</t>
  </si>
  <si>
    <t>220100</t>
  </si>
  <si>
    <t>220200</t>
  </si>
  <si>
    <t>220300</t>
  </si>
  <si>
    <t>220600</t>
  </si>
  <si>
    <t>220700</t>
  </si>
  <si>
    <t>รับฝาก             (หมายเหตุ 2 )</t>
  </si>
  <si>
    <t>เพื่อทราบ</t>
  </si>
  <si>
    <t>651000</t>
  </si>
  <si>
    <t>653300</t>
  </si>
  <si>
    <t>00223</t>
  </si>
  <si>
    <t>550000</t>
  </si>
  <si>
    <t xml:space="preserve">                                               บัญชีเงินรับฝาก</t>
  </si>
  <si>
    <t>บัญชีเงินรับฝาก</t>
  </si>
  <si>
    <t>ภาษีหัก   ณ  ที่จ่าย</t>
  </si>
  <si>
    <t>หมายเหตุ  1</t>
  </si>
  <si>
    <t>รายรับจริงประกอบงบทดลองและรายงานรับ-จ่ายเงินสด</t>
  </si>
  <si>
    <t>ก.รายได้ภาษีอากร</t>
  </si>
  <si>
    <t>1. หมวดภาษีอากร</t>
  </si>
  <si>
    <t xml:space="preserve">  ภาษีโรงเรือนและที่ดิน</t>
  </si>
  <si>
    <t>411001</t>
  </si>
  <si>
    <t xml:space="preserve">  ภาษีบำรุงท้องที่</t>
  </si>
  <si>
    <t>411002</t>
  </si>
  <si>
    <t xml:space="preserve">  ภาษีป้าย</t>
  </si>
  <si>
    <t>411003</t>
  </si>
  <si>
    <t>411005</t>
  </si>
  <si>
    <t>2. หมวดค่าธรรมเนียมค่าปรับและใบอนุญาต</t>
  </si>
  <si>
    <t xml:space="preserve">  ค่าธรรมเนียมตามประมวลกฎหมายที่ดินมาตรา 9</t>
  </si>
  <si>
    <t>412117</t>
  </si>
  <si>
    <t xml:space="preserve">  ค่าธรรมเนียมเกี่ยวกับการควบคุมอาคาร</t>
  </si>
  <si>
    <t>412106</t>
  </si>
  <si>
    <t xml:space="preserve">  ค่าปรับผู้กระทำผิดกฏหมายจราจรทางบก</t>
  </si>
  <si>
    <t>412202</t>
  </si>
  <si>
    <t xml:space="preserve">  ค่าปรับผิดสัญญาจ้าง</t>
  </si>
  <si>
    <t>412210</t>
  </si>
  <si>
    <t xml:space="preserve">  ค่าธรรมเนียมกำจัดขยะมูลฝอยและสิ่งปฏิกูล</t>
  </si>
  <si>
    <t>412104</t>
  </si>
  <si>
    <t>3. หมวดรายได้จากทรัพย์สิน</t>
  </si>
  <si>
    <t xml:space="preserve">  ดอกเบี้ยเงินฝากธนาคาร</t>
  </si>
  <si>
    <t>413003</t>
  </si>
  <si>
    <t>4. หมวดรายได้เบ็ดเตล็ด</t>
  </si>
  <si>
    <t>415004</t>
  </si>
  <si>
    <t>ข.รายได้ที่รัฐบาลเก็บแล้วจัดสรรให้ อปท.</t>
  </si>
  <si>
    <t xml:space="preserve"> 1. หมวดภาษีจัดสรร</t>
  </si>
  <si>
    <t xml:space="preserve">  ภาษีสุรา</t>
  </si>
  <si>
    <t xml:space="preserve">  ภาษีสรรพสามิต</t>
  </si>
  <si>
    <t xml:space="preserve">  - 1 ใน 9</t>
  </si>
  <si>
    <t xml:space="preserve">  ภาษีธุรกิจเฉพาะ</t>
  </si>
  <si>
    <t xml:space="preserve">  ค่าภาคหลวงแร่</t>
  </si>
  <si>
    <t xml:space="preserve">  ค่าภาคหลวงปิโตรเลียม</t>
  </si>
  <si>
    <t>421013</t>
  </si>
  <si>
    <t xml:space="preserve">  เงินที่เรียกเก็บตามกฎหมายว่าด้วยอุทยานฯ</t>
  </si>
  <si>
    <t xml:space="preserve">  ค่าธรรมเนียมจดทะเบียนสิทธินิติกรรมที่ดิน</t>
  </si>
  <si>
    <t xml:space="preserve">  อากรประทานบัตรและอาชญาบัตรประมง</t>
  </si>
  <si>
    <t>421016</t>
  </si>
  <si>
    <t>ค.หมวดรายได้จากทุน</t>
  </si>
  <si>
    <t>1. ค่าขายทอดตลาดทรัพย์สิน</t>
  </si>
  <si>
    <t>รายได้ที่รัฐบาลอุดหนุนให้ อปท.</t>
  </si>
  <si>
    <t>เงินอุดหนุนเฉพาะกิจ - เบี้ยยังชีพผู้สูงอายุ</t>
  </si>
  <si>
    <t>30  ก.ย.  53</t>
  </si>
  <si>
    <t>8444820</t>
  </si>
  <si>
    <t xml:space="preserve"> ภาษีอากรรังนกอีแอ่น</t>
  </si>
  <si>
    <t>- หมวดเงินอุดหนุนทั่วไป</t>
  </si>
  <si>
    <t>เงินอุดหนุนเฉพาะกิจ - เบี้ยยังชีพผู้พิการ</t>
  </si>
  <si>
    <t>00121</t>
  </si>
  <si>
    <t>เงินฝากธนาคาร  ( ออมทรัพย์ )  635 - 2 - 22994 - 9</t>
  </si>
  <si>
    <t>อุดหนุนเฉพาะกิจ - ผู้สูงอายุ</t>
  </si>
  <si>
    <t>ค่าใช้จ่าย 5%</t>
  </si>
  <si>
    <t>รายจ่ายรอจ่าย</t>
  </si>
  <si>
    <t xml:space="preserve"> - 2 -</t>
  </si>
  <si>
    <t>320300</t>
  </si>
  <si>
    <t>415999</t>
  </si>
  <si>
    <t>415007</t>
  </si>
  <si>
    <t xml:space="preserve">  ค่าธรรมเนียมใบอนุญาตขายสุรา</t>
  </si>
  <si>
    <t xml:space="preserve">  ค่าธรรมเนียมจดทะเบียนพานิชย์</t>
  </si>
  <si>
    <t xml:space="preserve">  ค่าเช่าหรือค่าบริการสถานที่</t>
  </si>
  <si>
    <t xml:space="preserve">  ค่าขายแบบแปลน</t>
  </si>
  <si>
    <t xml:space="preserve">  รายได้เบ็ดเตล็ดอื่น</t>
  </si>
  <si>
    <t xml:space="preserve">  ค่ารับรองสำเนาและค่าถ่ายเอกสาร</t>
  </si>
  <si>
    <t xml:space="preserve">  ค่าภาคหลวงและค่าธรรมเนียมป่าไม้</t>
  </si>
  <si>
    <t xml:space="preserve">  ภาษีมูลค่าเพิ่มตาม พรบ.กำหนดแผน ฯ</t>
  </si>
  <si>
    <t>ปีงบประมาณ  2555</t>
  </si>
  <si>
    <t>อุดหนุนเฉพาะกิจ - ผู้พิการ</t>
  </si>
  <si>
    <t>412103</t>
  </si>
  <si>
    <t>412128</t>
  </si>
  <si>
    <t>412199</t>
  </si>
  <si>
    <t xml:space="preserve">  รายได้จากทรัพย์สินอื่น ๆ</t>
  </si>
  <si>
    <t>413002</t>
  </si>
  <si>
    <t>413999</t>
  </si>
  <si>
    <t>เงินสะสม(รับคืนเบี้ยประชุม)</t>
  </si>
  <si>
    <t>ลน.เงินยืมเงินสะสม</t>
  </si>
  <si>
    <t>ลน.เงินยืมตามงบประมาณ</t>
  </si>
  <si>
    <t>เงินอุดหนุนเฉพาะกิจ  -  เบี้ยยังชีพผู้พิการ</t>
  </si>
  <si>
    <t>ลูกหนี้เงินยืมตามงบประมาณ</t>
  </si>
  <si>
    <t>-</t>
  </si>
  <si>
    <t>110900</t>
  </si>
  <si>
    <t>210100</t>
  </si>
  <si>
    <t xml:space="preserve"> -2 -</t>
  </si>
  <si>
    <t>320100</t>
  </si>
  <si>
    <t>330800</t>
  </si>
  <si>
    <t>เงินฝาก ธ. กรุงไทย  (กระแส ฯ)  715 - 6-03248 - 8</t>
  </si>
  <si>
    <t>เงินอุดหนุนเฉพาะกิจ - ผู้ดูแลเด็ก</t>
  </si>
  <si>
    <t>ค่าธรรมเนียมอื่น ๆ</t>
  </si>
  <si>
    <t xml:space="preserve">   เงินอุดหนุนทั่วไป </t>
  </si>
  <si>
    <t>210200</t>
  </si>
  <si>
    <t>210300</t>
  </si>
  <si>
    <t>เงินสด</t>
  </si>
  <si>
    <t xml:space="preserve">                                                                                                                                                                                       </t>
  </si>
  <si>
    <t xml:space="preserve">         หัวหน้าส่วนการคลัง                                         ปลัดองค์การบริหารส่วนตำบลห้วยยาง                                  นายกองค์การบริหารส่วนตำบลห้วยยาง</t>
  </si>
  <si>
    <t>00123</t>
  </si>
  <si>
    <t>00230</t>
  </si>
  <si>
    <t>00232</t>
  </si>
  <si>
    <t xml:space="preserve">  </t>
  </si>
  <si>
    <t>โครงการถ่ายโอนกิจการ ฯ</t>
  </si>
  <si>
    <t>4544379</t>
  </si>
  <si>
    <t>00260</t>
  </si>
  <si>
    <t>00321</t>
  </si>
  <si>
    <t>องค์การบริหารส่วนตำบลห้วยยาง   อำเภอทับสะแก   จังหวัดประจวบฯ</t>
  </si>
  <si>
    <t>00263</t>
  </si>
  <si>
    <t>16  มี.ค. 55</t>
  </si>
  <si>
    <r>
      <t>หัก</t>
    </r>
    <r>
      <rPr>
        <sz val="14"/>
        <rFont val="TH SarabunPSK"/>
        <family val="2"/>
      </rPr>
      <t xml:space="preserve">  เช็คจ่ายที่ผู้รับยังไม่นำมาขึ้นเงินกับธนาคาร</t>
    </r>
  </si>
  <si>
    <t>อุดหนุนเฉพาะกิจ - ผู้ดูแลเด็ก</t>
  </si>
  <si>
    <t>ส่วนลด 6%</t>
  </si>
  <si>
    <t xml:space="preserve">                       ปลัดองค์การบริหารส่วนตำบลห้วยยาง</t>
  </si>
  <si>
    <t>รับฝาก (หมายเหตุ 2)</t>
  </si>
  <si>
    <t>6531000</t>
  </si>
  <si>
    <t>653200</t>
  </si>
  <si>
    <t>6560000</t>
  </si>
  <si>
    <t>6541000</t>
  </si>
  <si>
    <t xml:space="preserve">         (ลงชื่อ)…………............……………………………..</t>
  </si>
  <si>
    <t xml:space="preserve">  (ลงชื่อ)   .................................................................</t>
  </si>
  <si>
    <t>00212</t>
  </si>
  <si>
    <t>330100</t>
  </si>
  <si>
    <t>ลูกหนี้เงินยืมเงินสะสม</t>
  </si>
  <si>
    <t>อุดหนุนเฉพาะกิจ - ยาเสพติด</t>
  </si>
  <si>
    <t>อุดหนุนเฉพาะกิจ -ยาเสพติด</t>
  </si>
  <si>
    <t>26  มิ.ย. 55</t>
  </si>
  <si>
    <t>4544533</t>
  </si>
  <si>
    <t>4544534</t>
  </si>
  <si>
    <t>111000</t>
  </si>
  <si>
    <t>302400</t>
  </si>
  <si>
    <t>00251</t>
  </si>
  <si>
    <t xml:space="preserve">        ……………………………                                                       …...……...…………….                                                          ……………………………</t>
  </si>
  <si>
    <t xml:space="preserve">   (นางสาวมณฑกานต์    หวังถนอม)                                   (นางสาวคุลิกา   คลับคล้าย)                                                   ( นายธวัชชัย  แดงฉ่ำ )</t>
  </si>
  <si>
    <t>31  กรกฎาคม  2555</t>
  </si>
  <si>
    <t xml:space="preserve">                                                           ประจำเดือน  กรกฎาคม  2555</t>
  </si>
  <si>
    <t>เงินเดือน</t>
  </si>
  <si>
    <t xml:space="preserve">            หมายเหตุ 2     ประกอบงบทดลอง  เดือนกรกฎาคม  2555</t>
  </si>
  <si>
    <t>ประกันสัญญา</t>
  </si>
  <si>
    <t>รับฝากอื่น - ศูนย์พัฒนาครอบครัว</t>
  </si>
  <si>
    <t xml:space="preserve">            หมายเหตุ  2   ประกอบงบรับ - จ่าย  เดือนกรกฎาคม  2555</t>
  </si>
  <si>
    <t xml:space="preserve">รับฝากอื่น </t>
  </si>
  <si>
    <t>หมายเหตุ 2    ประกอบงบรับ - จ่ายเงินสด เดือนกรกฎาคม  2555</t>
  </si>
  <si>
    <t>รับฝากอื่น</t>
  </si>
  <si>
    <t>30  กรกฎาคม  2555</t>
  </si>
  <si>
    <t>ประจำเดือน กรกฎาคม 2555</t>
  </si>
  <si>
    <t>320200</t>
  </si>
  <si>
    <t>331400</t>
  </si>
  <si>
    <t>ยอดเงินคงเหลือตามรายงานธนาคาร  ณ วันที่  31  กรกฎาคม  2555</t>
  </si>
  <si>
    <t>12 ก.ค. 55</t>
  </si>
  <si>
    <t>31 ก.ค. 55</t>
  </si>
  <si>
    <t>5678464</t>
  </si>
  <si>
    <t>5678466</t>
  </si>
  <si>
    <t>5678479</t>
  </si>
  <si>
    <t>5678481</t>
  </si>
  <si>
    <t>5678485</t>
  </si>
  <si>
    <t>5678488</t>
  </si>
  <si>
    <t>5678489</t>
  </si>
  <si>
    <t>5678490</t>
  </si>
  <si>
    <t>5678492</t>
  </si>
  <si>
    <t>5678491</t>
  </si>
  <si>
    <t>วันที่    31 กรกฎาคม   2555</t>
  </si>
  <si>
    <t xml:space="preserve">                               วันที่  31 กรกฎาคม 2555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</si>
</sst>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#,##0.00_ ;\-#,##0.00\ "/>
  </numFmts>
  <fonts count="31">
    <font>
      <sz val="14"/>
      <name val="Cordia New"/>
      <charset val="222"/>
    </font>
    <font>
      <sz val="14"/>
      <name val="Cordia New"/>
      <family val="2"/>
    </font>
    <font>
      <b/>
      <sz val="15"/>
      <name val="Angsana New"/>
      <family val="1"/>
      <charset val="222"/>
    </font>
    <font>
      <sz val="15"/>
      <name val="Angsana New"/>
      <family val="1"/>
      <charset val="222"/>
    </font>
    <font>
      <b/>
      <sz val="16"/>
      <name val="Angsana New"/>
      <family val="1"/>
      <charset val="222"/>
    </font>
    <font>
      <sz val="16"/>
      <name val="Angsana New"/>
      <family val="1"/>
      <charset val="222"/>
    </font>
    <font>
      <b/>
      <sz val="14"/>
      <name val="Angsana New"/>
      <family val="1"/>
      <charset val="222"/>
    </font>
    <font>
      <sz val="15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  <charset val="222"/>
    </font>
    <font>
      <sz val="12"/>
      <name val="Angsana New"/>
      <family val="1"/>
      <charset val="222"/>
    </font>
    <font>
      <b/>
      <sz val="12"/>
      <name val="Angsana New"/>
      <family val="1"/>
      <charset val="222"/>
    </font>
    <font>
      <b/>
      <sz val="14"/>
      <name val="Angsana New"/>
      <family val="1"/>
    </font>
    <font>
      <b/>
      <sz val="15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u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u/>
      <sz val="12"/>
      <name val="TH SarabunPSK"/>
      <family val="2"/>
    </font>
    <font>
      <sz val="11"/>
      <name val="Angsana New"/>
      <family val="1"/>
    </font>
    <font>
      <b/>
      <sz val="11"/>
      <name val="Angsana New"/>
      <family val="1"/>
    </font>
    <font>
      <b/>
      <sz val="10"/>
      <name val="Angsana New"/>
      <family val="1"/>
    </font>
    <font>
      <sz val="11"/>
      <name val="Angsana New"/>
      <family val="1"/>
      <charset val="222"/>
    </font>
    <font>
      <u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8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/>
    <xf numFmtId="0" fontId="5" fillId="0" borderId="0" xfId="0" applyFont="1"/>
    <xf numFmtId="0" fontId="5" fillId="0" borderId="0" xfId="0" applyFont="1" applyBorder="1"/>
    <xf numFmtId="0" fontId="4" fillId="0" borderId="0" xfId="0" applyFont="1"/>
    <xf numFmtId="3" fontId="5" fillId="0" borderId="0" xfId="0" applyNumberFormat="1" applyFont="1" applyBorder="1"/>
    <xf numFmtId="3" fontId="5" fillId="0" borderId="0" xfId="0" applyNumberFormat="1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" fontId="4" fillId="0" borderId="0" xfId="0" applyNumberFormat="1" applyFont="1" applyAlignment="1">
      <alignment horizontal="left"/>
    </xf>
    <xf numFmtId="4" fontId="5" fillId="0" borderId="0" xfId="0" applyNumberFormat="1" applyFont="1"/>
    <xf numFmtId="0" fontId="4" fillId="0" borderId="0" xfId="0" applyFont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49" fontId="3" fillId="0" borderId="3" xfId="0" applyNumberFormat="1" applyFont="1" applyBorder="1" applyAlignment="1">
      <alignment horizontal="right"/>
    </xf>
    <xf numFmtId="49" fontId="3" fillId="0" borderId="0" xfId="0" applyNumberFormat="1" applyFont="1" applyBorder="1"/>
    <xf numFmtId="0" fontId="4" fillId="0" borderId="0" xfId="0" applyFont="1" applyBorder="1"/>
    <xf numFmtId="43" fontId="5" fillId="0" borderId="0" xfId="1" applyFont="1"/>
    <xf numFmtId="49" fontId="5" fillId="0" borderId="0" xfId="0" applyNumberFormat="1" applyFont="1"/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87" fontId="3" fillId="0" borderId="0" xfId="1" applyNumberFormat="1" applyFont="1"/>
    <xf numFmtId="0" fontId="8" fillId="0" borderId="0" xfId="0" applyFont="1" applyBorder="1"/>
    <xf numFmtId="0" fontId="10" fillId="0" borderId="0" xfId="0" applyFont="1" applyBorder="1"/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3" fillId="0" borderId="13" xfId="0" applyFont="1" applyBorder="1"/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49" fontId="6" fillId="0" borderId="3" xfId="0" applyNumberFormat="1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49" fontId="2" fillId="0" borderId="9" xfId="0" applyNumberFormat="1" applyFont="1" applyBorder="1" applyAlignment="1">
      <alignment horizontal="center"/>
    </xf>
    <xf numFmtId="49" fontId="3" fillId="0" borderId="11" xfId="0" applyNumberFormat="1" applyFont="1" applyBorder="1"/>
    <xf numFmtId="49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3" fontId="8" fillId="0" borderId="0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horizontal="right"/>
    </xf>
    <xf numFmtId="43" fontId="5" fillId="0" borderId="0" xfId="1" applyNumberFormat="1" applyFont="1"/>
    <xf numFmtId="43" fontId="3" fillId="0" borderId="3" xfId="1" applyFont="1" applyBorder="1" applyAlignment="1">
      <alignment horizontal="right"/>
    </xf>
    <xf numFmtId="43" fontId="3" fillId="0" borderId="3" xfId="1" applyFont="1" applyBorder="1" applyAlignment="1">
      <alignment horizontal="center"/>
    </xf>
    <xf numFmtId="43" fontId="3" fillId="0" borderId="20" xfId="1" applyFont="1" applyBorder="1" applyAlignment="1">
      <alignment horizontal="right"/>
    </xf>
    <xf numFmtId="43" fontId="3" fillId="0" borderId="15" xfId="1" applyFont="1" applyBorder="1"/>
    <xf numFmtId="43" fontId="3" fillId="0" borderId="15" xfId="1" applyFont="1" applyBorder="1" applyAlignment="1">
      <alignment horizontal="center"/>
    </xf>
    <xf numFmtId="43" fontId="3" fillId="0" borderId="11" xfId="1" applyFont="1" applyBorder="1" applyAlignment="1">
      <alignment horizontal="right"/>
    </xf>
    <xf numFmtId="43" fontId="3" fillId="0" borderId="18" xfId="1" applyFont="1" applyBorder="1" applyAlignment="1">
      <alignment horizontal="right"/>
    </xf>
    <xf numFmtId="0" fontId="7" fillId="0" borderId="11" xfId="0" applyFont="1" applyBorder="1"/>
    <xf numFmtId="0" fontId="7" fillId="0" borderId="20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49" fontId="3" fillId="0" borderId="20" xfId="0" applyNumberFormat="1" applyFont="1" applyBorder="1"/>
    <xf numFmtId="49" fontId="3" fillId="0" borderId="3" xfId="0" applyNumberFormat="1" applyFont="1" applyBorder="1"/>
    <xf numFmtId="43" fontId="5" fillId="0" borderId="3" xfId="1" applyNumberFormat="1" applyFont="1" applyBorder="1" applyAlignment="1">
      <alignment horizontal="right"/>
    </xf>
    <xf numFmtId="43" fontId="5" fillId="0" borderId="0" xfId="1" applyNumberFormat="1" applyFont="1" applyAlignment="1">
      <alignment horizontal="right"/>
    </xf>
    <xf numFmtId="43" fontId="5" fillId="0" borderId="0" xfId="1" applyNumberFormat="1" applyFont="1" applyBorder="1" applyAlignment="1">
      <alignment horizontal="right"/>
    </xf>
    <xf numFmtId="43" fontId="4" fillId="0" borderId="0" xfId="1" applyNumberFormat="1" applyFont="1" applyBorder="1" applyAlignment="1">
      <alignment horizontal="right"/>
    </xf>
    <xf numFmtId="43" fontId="5" fillId="0" borderId="0" xfId="1" applyNumberFormat="1" applyFont="1" applyBorder="1"/>
    <xf numFmtId="43" fontId="4" fillId="0" borderId="0" xfId="1" applyNumberFormat="1" applyFont="1" applyBorder="1"/>
    <xf numFmtId="0" fontId="4" fillId="0" borderId="0" xfId="0" applyFont="1" applyAlignment="1">
      <alignment horizontal="center"/>
    </xf>
    <xf numFmtId="43" fontId="3" fillId="0" borderId="11" xfId="1" applyNumberFormat="1" applyFont="1" applyBorder="1" applyAlignment="1">
      <alignment horizontal="right"/>
    </xf>
    <xf numFmtId="43" fontId="3" fillId="0" borderId="3" xfId="1" applyFont="1" applyBorder="1"/>
    <xf numFmtId="0" fontId="3" fillId="0" borderId="20" xfId="0" applyFont="1" applyBorder="1"/>
    <xf numFmtId="0" fontId="7" fillId="0" borderId="18" xfId="0" applyFont="1" applyBorder="1"/>
    <xf numFmtId="43" fontId="3" fillId="0" borderId="18" xfId="1" applyNumberFormat="1" applyFont="1" applyBorder="1" applyAlignment="1">
      <alignment horizontal="right"/>
    </xf>
    <xf numFmtId="43" fontId="13" fillId="0" borderId="18" xfId="1" applyFont="1" applyBorder="1"/>
    <xf numFmtId="43" fontId="3" fillId="0" borderId="18" xfId="1" applyFont="1" applyBorder="1"/>
    <xf numFmtId="43" fontId="3" fillId="0" borderId="18" xfId="1" applyNumberFormat="1" applyFont="1" applyBorder="1"/>
    <xf numFmtId="49" fontId="3" fillId="0" borderId="18" xfId="0" applyNumberFormat="1" applyFont="1" applyBorder="1"/>
    <xf numFmtId="43" fontId="12" fillId="0" borderId="0" xfId="1" applyNumberFormat="1" applyFont="1" applyBorder="1" applyAlignment="1"/>
    <xf numFmtId="43" fontId="11" fillId="0" borderId="0" xfId="0" applyNumberFormat="1" applyFont="1"/>
    <xf numFmtId="43" fontId="13" fillId="0" borderId="20" xfId="1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49" fontId="3" fillId="0" borderId="0" xfId="1" applyNumberFormat="1" applyFont="1" applyBorder="1"/>
    <xf numFmtId="49" fontId="3" fillId="0" borderId="0" xfId="1" applyNumberFormat="1" applyFont="1" applyBorder="1" applyAlignment="1">
      <alignment horizontal="right"/>
    </xf>
    <xf numFmtId="49" fontId="6" fillId="0" borderId="20" xfId="0" applyNumberFormat="1" applyFont="1" applyBorder="1" applyAlignment="1">
      <alignment horizontal="center"/>
    </xf>
    <xf numFmtId="43" fontId="3" fillId="0" borderId="20" xfId="1" applyNumberFormat="1" applyFont="1" applyBorder="1"/>
    <xf numFmtId="43" fontId="3" fillId="0" borderId="20" xfId="1" applyFont="1" applyBorder="1"/>
    <xf numFmtId="43" fontId="3" fillId="0" borderId="20" xfId="1" applyNumberFormat="1" applyFont="1" applyBorder="1" applyAlignment="1">
      <alignment horizontal="right"/>
    </xf>
    <xf numFmtId="43" fontId="13" fillId="0" borderId="20" xfId="1" applyFont="1" applyBorder="1"/>
    <xf numFmtId="43" fontId="12" fillId="0" borderId="5" xfId="1" applyNumberFormat="1" applyFont="1" applyBorder="1" applyAlignment="1">
      <alignment horizontal="right"/>
    </xf>
    <xf numFmtId="43" fontId="3" fillId="0" borderId="3" xfId="1" applyNumberFormat="1" applyFont="1" applyBorder="1"/>
    <xf numFmtId="43" fontId="3" fillId="0" borderId="3" xfId="1" applyNumberFormat="1" applyFont="1" applyBorder="1" applyAlignment="1">
      <alignment horizontal="right"/>
    </xf>
    <xf numFmtId="43" fontId="13" fillId="0" borderId="3" xfId="1" applyFont="1" applyBorder="1"/>
    <xf numFmtId="49" fontId="17" fillId="0" borderId="10" xfId="0" applyNumberFormat="1" applyFont="1" applyBorder="1"/>
    <xf numFmtId="43" fontId="17" fillId="0" borderId="10" xfId="1" applyFont="1" applyBorder="1" applyAlignment="1">
      <alignment horizontal="right"/>
    </xf>
    <xf numFmtId="43" fontId="17" fillId="0" borderId="10" xfId="1" applyFont="1" applyBorder="1" applyAlignment="1">
      <alignment horizontal="center"/>
    </xf>
    <xf numFmtId="43" fontId="17" fillId="0" borderId="5" xfId="1" applyFont="1" applyBorder="1" applyAlignment="1">
      <alignment horizontal="right"/>
    </xf>
    <xf numFmtId="49" fontId="17" fillId="0" borderId="5" xfId="0" applyNumberFormat="1" applyFont="1" applyBorder="1"/>
    <xf numFmtId="43" fontId="17" fillId="0" borderId="5" xfId="1" applyFont="1" applyBorder="1" applyAlignment="1">
      <alignment horizontal="center"/>
    </xf>
    <xf numFmtId="49" fontId="17" fillId="0" borderId="10" xfId="0" applyNumberFormat="1" applyFont="1" applyBorder="1" applyAlignment="1">
      <alignment horizontal="left"/>
    </xf>
    <xf numFmtId="43" fontId="17" fillId="0" borderId="10" xfId="1" applyFont="1" applyBorder="1"/>
    <xf numFmtId="0" fontId="17" fillId="0" borderId="5" xfId="0" applyFont="1" applyBorder="1" applyAlignment="1">
      <alignment horizontal="left"/>
    </xf>
    <xf numFmtId="0" fontId="17" fillId="0" borderId="5" xfId="0" applyFont="1" applyBorder="1"/>
    <xf numFmtId="43" fontId="17" fillId="0" borderId="5" xfId="1" applyFont="1" applyBorder="1"/>
    <xf numFmtId="0" fontId="17" fillId="0" borderId="13" xfId="0" applyFont="1" applyBorder="1"/>
    <xf numFmtId="43" fontId="17" fillId="0" borderId="13" xfId="1" applyNumberFormat="1" applyFont="1" applyBorder="1" applyAlignment="1">
      <alignment horizontal="right"/>
    </xf>
    <xf numFmtId="43" fontId="16" fillId="0" borderId="13" xfId="1" applyFont="1" applyBorder="1" applyAlignment="1">
      <alignment horizontal="right"/>
    </xf>
    <xf numFmtId="43" fontId="17" fillId="0" borderId="13" xfId="1" applyFont="1" applyBorder="1" applyAlignment="1">
      <alignment horizontal="right"/>
    </xf>
    <xf numFmtId="43" fontId="17" fillId="0" borderId="13" xfId="1" applyFont="1" applyBorder="1"/>
    <xf numFmtId="49" fontId="17" fillId="0" borderId="13" xfId="0" applyNumberFormat="1" applyFont="1" applyBorder="1"/>
    <xf numFmtId="43" fontId="16" fillId="0" borderId="5" xfId="1" applyNumberFormat="1" applyFont="1" applyBorder="1" applyAlignment="1">
      <alignment horizontal="right"/>
    </xf>
    <xf numFmtId="43" fontId="17" fillId="0" borderId="5" xfId="1" applyNumberFormat="1" applyFont="1" applyBorder="1"/>
    <xf numFmtId="43" fontId="17" fillId="0" borderId="5" xfId="1" applyNumberFormat="1" applyFont="1" applyBorder="1" applyAlignment="1">
      <alignment horizontal="right"/>
    </xf>
    <xf numFmtId="43" fontId="16" fillId="0" borderId="5" xfId="1" applyFont="1" applyBorder="1"/>
    <xf numFmtId="0" fontId="17" fillId="0" borderId="10" xfId="0" applyFont="1" applyBorder="1"/>
    <xf numFmtId="43" fontId="17" fillId="0" borderId="10" xfId="1" applyNumberFormat="1" applyFont="1" applyBorder="1" applyAlignment="1">
      <alignment horizontal="right"/>
    </xf>
    <xf numFmtId="43" fontId="16" fillId="0" borderId="10" xfId="1" applyFont="1" applyBorder="1"/>
    <xf numFmtId="43" fontId="6" fillId="0" borderId="20" xfId="1" applyFont="1" applyBorder="1" applyAlignment="1">
      <alignment horizontal="center"/>
    </xf>
    <xf numFmtId="43" fontId="6" fillId="0" borderId="10" xfId="1" applyFont="1" applyBorder="1" applyAlignment="1">
      <alignment horizontal="center"/>
    </xf>
    <xf numFmtId="43" fontId="6" fillId="0" borderId="5" xfId="1" applyFont="1" applyBorder="1" applyAlignment="1">
      <alignment horizontal="center"/>
    </xf>
    <xf numFmtId="43" fontId="9" fillId="0" borderId="5" xfId="1" applyFont="1" applyBorder="1"/>
    <xf numFmtId="43" fontId="9" fillId="0" borderId="20" xfId="1" applyNumberFormat="1" applyFont="1" applyBorder="1" applyAlignment="1">
      <alignment horizontal="right"/>
    </xf>
    <xf numFmtId="43" fontId="7" fillId="0" borderId="3" xfId="1" applyFont="1" applyBorder="1" applyAlignment="1">
      <alignment horizontal="center"/>
    </xf>
    <xf numFmtId="43" fontId="9" fillId="0" borderId="5" xfId="1" applyNumberFormat="1" applyFont="1" applyBorder="1" applyAlignment="1">
      <alignment horizontal="right"/>
    </xf>
    <xf numFmtId="43" fontId="6" fillId="0" borderId="13" xfId="1" applyFont="1" applyBorder="1" applyAlignment="1">
      <alignment horizontal="right"/>
    </xf>
    <xf numFmtId="43" fontId="6" fillId="0" borderId="3" xfId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3" fontId="10" fillId="0" borderId="3" xfId="1" applyFont="1" applyBorder="1" applyAlignment="1">
      <alignment horizontal="center"/>
    </xf>
    <xf numFmtId="4" fontId="12" fillId="0" borderId="6" xfId="0" applyNumberFormat="1" applyFont="1" applyBorder="1"/>
    <xf numFmtId="43" fontId="11" fillId="0" borderId="0" xfId="1" applyFont="1"/>
    <xf numFmtId="49" fontId="7" fillId="0" borderId="3" xfId="0" applyNumberFormat="1" applyFont="1" applyBorder="1" applyAlignment="1">
      <alignment horizontal="right"/>
    </xf>
    <xf numFmtId="188" fontId="7" fillId="0" borderId="3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left"/>
    </xf>
    <xf numFmtId="43" fontId="7" fillId="0" borderId="18" xfId="1" applyFont="1" applyBorder="1" applyAlignment="1">
      <alignment horizontal="center"/>
    </xf>
    <xf numFmtId="43" fontId="10" fillId="0" borderId="18" xfId="1" applyFont="1" applyBorder="1" applyAlignment="1">
      <alignment horizontal="center"/>
    </xf>
    <xf numFmtId="43" fontId="6" fillId="0" borderId="18" xfId="1" applyFont="1" applyBorder="1" applyAlignment="1">
      <alignment horizontal="center"/>
    </xf>
    <xf numFmtId="43" fontId="9" fillId="0" borderId="13" xfId="1" applyFont="1" applyBorder="1" applyAlignment="1">
      <alignment horizontal="right"/>
    </xf>
    <xf numFmtId="43" fontId="7" fillId="0" borderId="3" xfId="1" applyFont="1" applyBorder="1" applyAlignment="1">
      <alignment horizontal="right"/>
    </xf>
    <xf numFmtId="43" fontId="12" fillId="0" borderId="5" xfId="1" applyFont="1" applyBorder="1" applyAlignment="1">
      <alignment horizontal="right"/>
    </xf>
    <xf numFmtId="43" fontId="12" fillId="0" borderId="13" xfId="1" applyNumberFormat="1" applyFont="1" applyBorder="1" applyAlignment="1">
      <alignment horizontal="right"/>
    </xf>
    <xf numFmtId="43" fontId="4" fillId="0" borderId="10" xfId="1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4" fontId="5" fillId="0" borderId="33" xfId="0" applyNumberFormat="1" applyFont="1" applyBorder="1"/>
    <xf numFmtId="4" fontId="5" fillId="0" borderId="6" xfId="0" applyNumberFormat="1" applyFont="1" applyBorder="1" applyAlignment="1">
      <alignment horizontal="right"/>
    </xf>
    <xf numFmtId="43" fontId="7" fillId="0" borderId="11" xfId="1" applyFont="1" applyBorder="1" applyAlignment="1">
      <alignment horizontal="center"/>
    </xf>
    <xf numFmtId="43" fontId="10" fillId="0" borderId="11" xfId="1" applyFont="1" applyBorder="1" applyAlignment="1">
      <alignment horizontal="center"/>
    </xf>
    <xf numFmtId="43" fontId="6" fillId="0" borderId="11" xfId="1" applyFont="1" applyBorder="1" applyAlignment="1">
      <alignment horizontal="center"/>
    </xf>
    <xf numFmtId="43" fontId="10" fillId="0" borderId="11" xfId="1" applyFont="1" applyBorder="1" applyAlignment="1">
      <alignment horizontal="center" vertical="center"/>
    </xf>
    <xf numFmtId="43" fontId="13" fillId="0" borderId="11" xfId="1" applyFont="1" applyBorder="1"/>
    <xf numFmtId="43" fontId="3" fillId="0" borderId="11" xfId="1" applyFont="1" applyBorder="1"/>
    <xf numFmtId="43" fontId="3" fillId="0" borderId="11" xfId="1" applyNumberFormat="1" applyFont="1" applyBorder="1"/>
    <xf numFmtId="49" fontId="7" fillId="0" borderId="11" xfId="0" applyNumberFormat="1" applyFont="1" applyBorder="1" applyAlignment="1">
      <alignment horizontal="right"/>
    </xf>
    <xf numFmtId="188" fontId="7" fillId="0" borderId="11" xfId="0" applyNumberFormat="1" applyFont="1" applyBorder="1" applyAlignment="1">
      <alignment horizontal="right"/>
    </xf>
    <xf numFmtId="43" fontId="7" fillId="0" borderId="11" xfId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3" fontId="6" fillId="0" borderId="10" xfId="1" applyNumberFormat="1" applyFont="1" applyBorder="1" applyAlignment="1">
      <alignment horizontal="center"/>
    </xf>
    <xf numFmtId="43" fontId="6" fillId="0" borderId="5" xfId="1" applyNumberFormat="1" applyFont="1" applyBorder="1" applyAlignment="1">
      <alignment horizontal="center"/>
    </xf>
    <xf numFmtId="43" fontId="12" fillId="0" borderId="5" xfId="1" applyFont="1" applyBorder="1"/>
    <xf numFmtId="0" fontId="17" fillId="0" borderId="20" xfId="0" applyFont="1" applyBorder="1"/>
    <xf numFmtId="43" fontId="12" fillId="0" borderId="20" xfId="1" applyNumberFormat="1" applyFont="1" applyBorder="1" applyAlignment="1">
      <alignment horizontal="right"/>
    </xf>
    <xf numFmtId="43" fontId="17" fillId="0" borderId="20" xfId="1" applyNumberFormat="1" applyFont="1" applyBorder="1"/>
    <xf numFmtId="43" fontId="17" fillId="0" borderId="20" xfId="1" applyFont="1" applyBorder="1"/>
    <xf numFmtId="43" fontId="9" fillId="0" borderId="20" xfId="1" applyFont="1" applyBorder="1"/>
    <xf numFmtId="43" fontId="16" fillId="0" borderId="20" xfId="1" applyFont="1" applyBorder="1"/>
    <xf numFmtId="49" fontId="17" fillId="0" borderId="20" xfId="0" applyNumberFormat="1" applyFont="1" applyBorder="1"/>
    <xf numFmtId="43" fontId="17" fillId="0" borderId="18" xfId="1" applyFont="1" applyBorder="1"/>
    <xf numFmtId="43" fontId="9" fillId="0" borderId="18" xfId="1" applyFont="1" applyBorder="1"/>
    <xf numFmtId="43" fontId="16" fillId="0" borderId="18" xfId="1" applyFont="1" applyBorder="1"/>
    <xf numFmtId="43" fontId="9" fillId="0" borderId="18" xfId="1" applyNumberFormat="1" applyFont="1" applyBorder="1" applyAlignment="1">
      <alignment horizontal="right"/>
    </xf>
    <xf numFmtId="49" fontId="17" fillId="0" borderId="18" xfId="0" applyNumberFormat="1" applyFont="1" applyBorder="1"/>
    <xf numFmtId="43" fontId="11" fillId="0" borderId="18" xfId="1" applyFont="1" applyBorder="1"/>
    <xf numFmtId="43" fontId="9" fillId="0" borderId="5" xfId="1" applyFont="1" applyBorder="1" applyAlignment="1">
      <alignment horizontal="right"/>
    </xf>
    <xf numFmtId="43" fontId="15" fillId="0" borderId="5" xfId="1" applyFont="1" applyBorder="1" applyAlignment="1">
      <alignment horizontal="center"/>
    </xf>
    <xf numFmtId="43" fontId="6" fillId="0" borderId="10" xfId="1" applyFont="1" applyBorder="1" applyAlignment="1">
      <alignment horizontal="right"/>
    </xf>
    <xf numFmtId="43" fontId="12" fillId="0" borderId="20" xfId="1" applyFont="1" applyBorder="1" applyAlignment="1">
      <alignment horizontal="right"/>
    </xf>
    <xf numFmtId="0" fontId="18" fillId="0" borderId="1" xfId="0" applyFont="1" applyBorder="1" applyAlignment="1">
      <alignment horizontal="center"/>
    </xf>
    <xf numFmtId="43" fontId="18" fillId="0" borderId="1" xfId="1" applyNumberFormat="1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3" fontId="18" fillId="0" borderId="10" xfId="1" applyNumberFormat="1" applyFont="1" applyBorder="1" applyAlignment="1">
      <alignment horizontal="center"/>
    </xf>
    <xf numFmtId="0" fontId="18" fillId="0" borderId="0" xfId="0" applyFont="1" applyBorder="1"/>
    <xf numFmtId="0" fontId="19" fillId="0" borderId="20" xfId="0" applyFont="1" applyBorder="1" applyAlignment="1">
      <alignment horizontal="left"/>
    </xf>
    <xf numFmtId="0" fontId="19" fillId="0" borderId="20" xfId="0" applyFont="1" applyBorder="1" applyAlignment="1">
      <alignment horizontal="center"/>
    </xf>
    <xf numFmtId="43" fontId="19" fillId="0" borderId="20" xfId="1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9" fillId="0" borderId="3" xfId="0" applyFont="1" applyBorder="1" applyAlignment="1">
      <alignment horizontal="left"/>
    </xf>
    <xf numFmtId="0" fontId="19" fillId="0" borderId="3" xfId="0" applyFont="1" applyBorder="1"/>
    <xf numFmtId="43" fontId="19" fillId="0" borderId="3" xfId="1" applyNumberFormat="1" applyFont="1" applyBorder="1" applyAlignment="1">
      <alignment horizontal="right"/>
    </xf>
    <xf numFmtId="3" fontId="18" fillId="0" borderId="3" xfId="0" applyNumberFormat="1" applyFont="1" applyBorder="1" applyAlignment="1">
      <alignment horizontal="right"/>
    </xf>
    <xf numFmtId="3" fontId="19" fillId="0" borderId="0" xfId="0" applyNumberFormat="1" applyFont="1" applyBorder="1"/>
    <xf numFmtId="3" fontId="18" fillId="0" borderId="0" xfId="0" applyNumberFormat="1" applyFont="1" applyBorder="1" applyAlignment="1">
      <alignment horizontal="center"/>
    </xf>
    <xf numFmtId="0" fontId="19" fillId="0" borderId="9" xfId="0" applyFont="1" applyBorder="1" applyAlignment="1">
      <alignment horizontal="left"/>
    </xf>
    <xf numFmtId="49" fontId="19" fillId="0" borderId="9" xfId="0" applyNumberFormat="1" applyFont="1" applyBorder="1" applyAlignment="1">
      <alignment horizontal="center"/>
    </xf>
    <xf numFmtId="43" fontId="19" fillId="0" borderId="9" xfId="1" applyNumberFormat="1" applyFont="1" applyBorder="1" applyAlignment="1">
      <alignment horizontal="right"/>
    </xf>
    <xf numFmtId="3" fontId="19" fillId="0" borderId="9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3" fontId="19" fillId="0" borderId="3" xfId="0" applyNumberFormat="1" applyFont="1" applyBorder="1" applyAlignment="1">
      <alignment horizontal="right"/>
    </xf>
    <xf numFmtId="4" fontId="19" fillId="0" borderId="3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center"/>
    </xf>
    <xf numFmtId="0" fontId="19" fillId="0" borderId="11" xfId="0" applyFont="1" applyBorder="1"/>
    <xf numFmtId="43" fontId="19" fillId="0" borderId="0" xfId="1" applyNumberFormat="1" applyFont="1" applyBorder="1" applyAlignment="1">
      <alignment horizontal="right"/>
    </xf>
    <xf numFmtId="43" fontId="19" fillId="0" borderId="11" xfId="1" applyNumberFormat="1" applyFont="1" applyBorder="1" applyAlignment="1">
      <alignment horizontal="right"/>
    </xf>
    <xf numFmtId="4" fontId="19" fillId="0" borderId="11" xfId="0" applyNumberFormat="1" applyFont="1" applyBorder="1" applyAlignment="1">
      <alignment horizontal="right"/>
    </xf>
    <xf numFmtId="49" fontId="19" fillId="0" borderId="3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0" fontId="19" fillId="0" borderId="30" xfId="0" applyFont="1" applyBorder="1"/>
    <xf numFmtId="43" fontId="18" fillId="0" borderId="5" xfId="1" applyNumberFormat="1" applyFont="1" applyBorder="1" applyAlignment="1">
      <alignment horizontal="right"/>
    </xf>
    <xf numFmtId="3" fontId="18" fillId="0" borderId="0" xfId="0" applyNumberFormat="1" applyFont="1" applyBorder="1"/>
    <xf numFmtId="49" fontId="18" fillId="0" borderId="0" xfId="0" applyNumberFormat="1" applyFont="1" applyBorder="1" applyAlignment="1">
      <alignment horizontal="center"/>
    </xf>
    <xf numFmtId="0" fontId="19" fillId="0" borderId="0" xfId="0" applyFont="1" applyBorder="1"/>
    <xf numFmtId="43" fontId="19" fillId="0" borderId="0" xfId="1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3" fontId="18" fillId="0" borderId="0" xfId="0" applyNumberFormat="1" applyFont="1" applyAlignment="1">
      <alignment horizontal="left"/>
    </xf>
    <xf numFmtId="43" fontId="18" fillId="0" borderId="0" xfId="1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19" fillId="0" borderId="0" xfId="0" applyFont="1"/>
    <xf numFmtId="43" fontId="19" fillId="0" borderId="0" xfId="1" applyNumberFormat="1" applyFont="1"/>
    <xf numFmtId="43" fontId="18" fillId="0" borderId="0" xfId="1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43" fontId="18" fillId="0" borderId="1" xfId="1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3" fontId="18" fillId="0" borderId="19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horizontal="right"/>
    </xf>
    <xf numFmtId="43" fontId="19" fillId="0" borderId="2" xfId="1" applyNumberFormat="1" applyFont="1" applyBorder="1" applyAlignment="1">
      <alignment horizontal="right"/>
    </xf>
    <xf numFmtId="0" fontId="19" fillId="0" borderId="2" xfId="0" applyFont="1" applyBorder="1"/>
    <xf numFmtId="49" fontId="19" fillId="0" borderId="2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right"/>
    </xf>
    <xf numFmtId="0" fontId="21" fillId="0" borderId="3" xfId="0" applyFont="1" applyBorder="1"/>
    <xf numFmtId="188" fontId="19" fillId="0" borderId="3" xfId="1" applyNumberFormat="1" applyFont="1" applyBorder="1" applyAlignment="1">
      <alignment horizontal="right"/>
    </xf>
    <xf numFmtId="188" fontId="18" fillId="0" borderId="5" xfId="1" applyNumberFormat="1" applyFont="1" applyBorder="1" applyAlignment="1">
      <alignment horizontal="right"/>
    </xf>
    <xf numFmtId="0" fontId="19" fillId="0" borderId="8" xfId="0" applyFont="1" applyBorder="1"/>
    <xf numFmtId="43" fontId="18" fillId="0" borderId="24" xfId="1" applyNumberFormat="1" applyFont="1" applyBorder="1" applyAlignment="1">
      <alignment horizontal="right"/>
    </xf>
    <xf numFmtId="43" fontId="19" fillId="0" borderId="8" xfId="1" applyNumberFormat="1" applyFont="1" applyBorder="1" applyAlignment="1">
      <alignment horizontal="right"/>
    </xf>
    <xf numFmtId="0" fontId="19" fillId="0" borderId="16" xfId="0" applyFont="1" applyBorder="1"/>
    <xf numFmtId="43" fontId="19" fillId="0" borderId="3" xfId="1" applyFont="1" applyBorder="1"/>
    <xf numFmtId="43" fontId="19" fillId="0" borderId="3" xfId="1" applyFont="1" applyBorder="1" applyAlignment="1">
      <alignment horizontal="right"/>
    </xf>
    <xf numFmtId="0" fontId="19" fillId="0" borderId="17" xfId="0" applyFont="1" applyBorder="1" applyAlignment="1">
      <alignment horizontal="left"/>
    </xf>
    <xf numFmtId="43" fontId="19" fillId="0" borderId="9" xfId="1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43" fontId="19" fillId="0" borderId="20" xfId="1" applyNumberFormat="1" applyFont="1" applyBorder="1" applyAlignment="1">
      <alignment horizontal="right"/>
    </xf>
    <xf numFmtId="43" fontId="19" fillId="0" borderId="10" xfId="1" applyNumberFormat="1" applyFont="1" applyBorder="1" applyAlignment="1">
      <alignment horizontal="right"/>
    </xf>
    <xf numFmtId="0" fontId="19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43" fontId="18" fillId="0" borderId="0" xfId="1" applyNumberFormat="1" applyFont="1" applyBorder="1" applyAlignment="1">
      <alignment horizontal="right"/>
    </xf>
    <xf numFmtId="43" fontId="19" fillId="0" borderId="0" xfId="1" applyNumberFormat="1" applyFont="1" applyBorder="1" applyAlignment="1">
      <alignment horizontal="center"/>
    </xf>
    <xf numFmtId="43" fontId="23" fillId="0" borderId="10" xfId="1" applyNumberFormat="1" applyFont="1" applyBorder="1" applyAlignment="1">
      <alignment horizontal="center"/>
    </xf>
    <xf numFmtId="3" fontId="23" fillId="0" borderId="19" xfId="0" applyNumberFormat="1" applyFont="1" applyBorder="1" applyAlignment="1">
      <alignment horizontal="center"/>
    </xf>
    <xf numFmtId="43" fontId="23" fillId="0" borderId="19" xfId="1" applyNumberFormat="1" applyFont="1" applyBorder="1" applyAlignment="1">
      <alignment horizontal="center"/>
    </xf>
    <xf numFmtId="3" fontId="24" fillId="0" borderId="2" xfId="0" applyNumberFormat="1" applyFont="1" applyBorder="1"/>
    <xf numFmtId="43" fontId="24" fillId="0" borderId="2" xfId="1" applyNumberFormat="1" applyFont="1" applyBorder="1"/>
    <xf numFmtId="0" fontId="25" fillId="0" borderId="2" xfId="0" applyFont="1" applyBorder="1"/>
    <xf numFmtId="49" fontId="24" fillId="0" borderId="2" xfId="0" applyNumberFormat="1" applyFont="1" applyBorder="1" applyAlignment="1">
      <alignment horizontal="center"/>
    </xf>
    <xf numFmtId="43" fontId="24" fillId="0" borderId="3" xfId="1" applyFont="1" applyBorder="1" applyAlignment="1">
      <alignment horizontal="right" vertical="center"/>
    </xf>
    <xf numFmtId="43" fontId="24" fillId="0" borderId="3" xfId="1" applyNumberFormat="1" applyFont="1" applyBorder="1" applyAlignment="1">
      <alignment horizontal="right" vertical="center"/>
    </xf>
    <xf numFmtId="0" fontId="24" fillId="0" borderId="3" xfId="0" applyFont="1" applyBorder="1" applyAlignment="1">
      <alignment vertical="center"/>
    </xf>
    <xf numFmtId="49" fontId="24" fillId="0" borderId="3" xfId="0" applyNumberFormat="1" applyFont="1" applyBorder="1" applyAlignment="1">
      <alignment horizontal="center" vertical="center"/>
    </xf>
    <xf numFmtId="43" fontId="24" fillId="0" borderId="11" xfId="1" applyFont="1" applyBorder="1" applyAlignment="1">
      <alignment horizontal="right" vertical="center"/>
    </xf>
    <xf numFmtId="0" fontId="24" fillId="0" borderId="23" xfId="0" applyFont="1" applyBorder="1" applyAlignment="1">
      <alignment horizontal="left" vertical="center"/>
    </xf>
    <xf numFmtId="0" fontId="24" fillId="0" borderId="23" xfId="0" applyFont="1" applyBorder="1" applyAlignment="1">
      <alignment vertical="center"/>
    </xf>
    <xf numFmtId="43" fontId="24" fillId="0" borderId="11" xfId="1" applyNumberFormat="1" applyFont="1" applyBorder="1" applyAlignment="1">
      <alignment horizontal="right" vertical="center"/>
    </xf>
    <xf numFmtId="43" fontId="23" fillId="0" borderId="5" xfId="1" applyNumberFormat="1" applyFont="1" applyBorder="1" applyAlignment="1">
      <alignment horizontal="right" vertical="center"/>
    </xf>
    <xf numFmtId="43" fontId="23" fillId="0" borderId="5" xfId="1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43" fontId="24" fillId="0" borderId="9" xfId="1" applyNumberFormat="1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49" fontId="24" fillId="0" borderId="9" xfId="0" applyNumberFormat="1" applyFont="1" applyBorder="1" applyAlignment="1">
      <alignment horizontal="center" vertical="center"/>
    </xf>
    <xf numFmtId="43" fontId="24" fillId="0" borderId="9" xfId="1" applyNumberFormat="1" applyFont="1" applyBorder="1" applyAlignment="1">
      <alignment horizontal="right" vertical="center"/>
    </xf>
    <xf numFmtId="0" fontId="24" fillId="0" borderId="9" xfId="0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43" fontId="24" fillId="0" borderId="3" xfId="1" applyNumberFormat="1" applyFont="1" applyBorder="1" applyAlignment="1">
      <alignment vertical="center"/>
    </xf>
    <xf numFmtId="43" fontId="24" fillId="0" borderId="13" xfId="1" applyNumberFormat="1" applyFont="1" applyBorder="1" applyAlignment="1">
      <alignment vertical="center"/>
    </xf>
    <xf numFmtId="43" fontId="23" fillId="0" borderId="10" xfId="1" applyNumberFormat="1" applyFont="1" applyBorder="1" applyAlignment="1">
      <alignment vertical="center"/>
    </xf>
    <xf numFmtId="0" fontId="24" fillId="0" borderId="9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43" fontId="24" fillId="0" borderId="11" xfId="1" applyNumberFormat="1" applyFont="1" applyBorder="1" applyAlignment="1">
      <alignment vertical="center"/>
    </xf>
    <xf numFmtId="43" fontId="24" fillId="0" borderId="3" xfId="1" applyNumberFormat="1" applyFont="1" applyBorder="1" applyAlignment="1">
      <alignment horizontal="center" vertical="center"/>
    </xf>
    <xf numFmtId="3" fontId="24" fillId="0" borderId="0" xfId="0" applyNumberFormat="1" applyFont="1" applyBorder="1"/>
    <xf numFmtId="43" fontId="23" fillId="0" borderId="0" xfId="1" applyNumberFormat="1" applyFont="1" applyBorder="1"/>
    <xf numFmtId="0" fontId="24" fillId="0" borderId="0" xfId="0" applyFont="1" applyBorder="1"/>
    <xf numFmtId="49" fontId="24" fillId="0" borderId="0" xfId="0" applyNumberFormat="1" applyFont="1" applyBorder="1" applyAlignment="1">
      <alignment horizontal="center"/>
    </xf>
    <xf numFmtId="43" fontId="23" fillId="0" borderId="0" xfId="1" applyNumberFormat="1" applyFont="1" applyBorder="1" applyAlignment="1">
      <alignment horizontal="center"/>
    </xf>
    <xf numFmtId="43" fontId="24" fillId="0" borderId="0" xfId="1" applyNumberFormat="1" applyFont="1" applyBorder="1"/>
    <xf numFmtId="43" fontId="24" fillId="0" borderId="0" xfId="1" applyNumberFormat="1" applyFont="1" applyBorder="1" applyAlignment="1">
      <alignment horizontal="center"/>
    </xf>
    <xf numFmtId="0" fontId="21" fillId="0" borderId="9" xfId="0" applyFont="1" applyBorder="1"/>
    <xf numFmtId="0" fontId="21" fillId="0" borderId="9" xfId="0" applyFont="1" applyBorder="1" applyAlignment="1">
      <alignment horizontal="center"/>
    </xf>
    <xf numFmtId="0" fontId="19" fillId="0" borderId="9" xfId="0" applyFont="1" applyBorder="1"/>
    <xf numFmtId="49" fontId="18" fillId="0" borderId="3" xfId="0" applyNumberFormat="1" applyFont="1" applyBorder="1"/>
    <xf numFmtId="49" fontId="18" fillId="0" borderId="3" xfId="0" applyNumberFormat="1" applyFont="1" applyBorder="1" applyAlignment="1">
      <alignment horizontal="center"/>
    </xf>
    <xf numFmtId="3" fontId="19" fillId="0" borderId="3" xfId="0" applyNumberFormat="1" applyFont="1" applyBorder="1"/>
    <xf numFmtId="43" fontId="19" fillId="0" borderId="3" xfId="1" applyNumberFormat="1" applyFont="1" applyBorder="1"/>
    <xf numFmtId="0" fontId="18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43" fontId="18" fillId="0" borderId="25" xfId="1" applyNumberFormat="1" applyFont="1" applyBorder="1"/>
    <xf numFmtId="43" fontId="18" fillId="0" borderId="25" xfId="1" applyNumberFormat="1" applyFont="1" applyBorder="1" applyAlignment="1"/>
    <xf numFmtId="49" fontId="18" fillId="0" borderId="9" xfId="0" applyNumberFormat="1" applyFont="1" applyBorder="1" applyAlignment="1">
      <alignment horizontal="center"/>
    </xf>
    <xf numFmtId="43" fontId="18" fillId="0" borderId="26" xfId="1" applyNumberFormat="1" applyFont="1" applyBorder="1"/>
    <xf numFmtId="43" fontId="19" fillId="0" borderId="27" xfId="1" applyNumberFormat="1" applyFont="1" applyBorder="1" applyAlignment="1">
      <alignment horizontal="right"/>
    </xf>
    <xf numFmtId="43" fontId="18" fillId="0" borderId="25" xfId="1" applyNumberFormat="1" applyFont="1" applyBorder="1" applyAlignment="1">
      <alignment horizontal="right"/>
    </xf>
    <xf numFmtId="49" fontId="18" fillId="0" borderId="9" xfId="0" applyNumberFormat="1" applyFont="1" applyBorder="1"/>
    <xf numFmtId="43" fontId="19" fillId="0" borderId="26" xfId="1" applyNumberFormat="1" applyFont="1" applyBorder="1"/>
    <xf numFmtId="0" fontId="19" fillId="0" borderId="3" xfId="0" applyFont="1" applyFill="1" applyBorder="1"/>
    <xf numFmtId="43" fontId="19" fillId="0" borderId="9" xfId="1" applyNumberFormat="1" applyFont="1" applyBorder="1"/>
    <xf numFmtId="43" fontId="19" fillId="0" borderId="9" xfId="1" applyNumberFormat="1" applyFont="1" applyBorder="1" applyAlignment="1">
      <alignment horizontal="center"/>
    </xf>
    <xf numFmtId="0" fontId="18" fillId="0" borderId="3" xfId="0" applyFont="1" applyBorder="1"/>
    <xf numFmtId="0" fontId="18" fillId="0" borderId="11" xfId="0" applyFont="1" applyBorder="1" applyAlignment="1">
      <alignment horizontal="center"/>
    </xf>
    <xf numFmtId="43" fontId="19" fillId="0" borderId="0" xfId="1" applyFont="1" applyBorder="1" applyAlignment="1">
      <alignment horizontal="right"/>
    </xf>
    <xf numFmtId="49" fontId="19" fillId="0" borderId="8" xfId="0" applyNumberFormat="1" applyFont="1" applyBorder="1"/>
    <xf numFmtId="0" fontId="19" fillId="0" borderId="8" xfId="0" applyFont="1" applyFill="1" applyBorder="1"/>
    <xf numFmtId="49" fontId="18" fillId="0" borderId="8" xfId="0" applyNumberFormat="1" applyFont="1" applyBorder="1" applyAlignment="1">
      <alignment horizontal="center"/>
    </xf>
    <xf numFmtId="49" fontId="21" fillId="0" borderId="8" xfId="0" applyNumberFormat="1" applyFont="1" applyBorder="1"/>
    <xf numFmtId="0" fontId="18" fillId="0" borderId="17" xfId="0" applyFont="1" applyBorder="1"/>
    <xf numFmtId="49" fontId="18" fillId="0" borderId="17" xfId="0" applyNumberFormat="1" applyFont="1" applyBorder="1"/>
    <xf numFmtId="0" fontId="20" fillId="0" borderId="8" xfId="0" applyFont="1" applyBorder="1"/>
    <xf numFmtId="0" fontId="18" fillId="0" borderId="28" xfId="0" applyFont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43" fontId="19" fillId="0" borderId="11" xfId="1" applyFont="1" applyBorder="1" applyAlignment="1">
      <alignment horizontal="right"/>
    </xf>
    <xf numFmtId="43" fontId="19" fillId="0" borderId="27" xfId="1" applyFont="1" applyBorder="1" applyAlignment="1">
      <alignment horizontal="right"/>
    </xf>
    <xf numFmtId="43" fontId="19" fillId="0" borderId="9" xfId="1" applyFont="1" applyBorder="1"/>
    <xf numFmtId="43" fontId="18" fillId="0" borderId="25" xfId="1" applyFont="1" applyBorder="1" applyAlignment="1">
      <alignment horizontal="right"/>
    </xf>
    <xf numFmtId="0" fontId="18" fillId="0" borderId="9" xfId="0" applyFont="1" applyBorder="1" applyAlignment="1">
      <alignment horizontal="center"/>
    </xf>
    <xf numFmtId="43" fontId="18" fillId="0" borderId="26" xfId="1" applyFont="1" applyBorder="1"/>
    <xf numFmtId="43" fontId="18" fillId="0" borderId="37" xfId="1" applyNumberFormat="1" applyFont="1" applyBorder="1" applyAlignment="1">
      <alignment horizontal="right"/>
    </xf>
    <xf numFmtId="43" fontId="18" fillId="0" borderId="37" xfId="1" applyFont="1" applyBorder="1" applyAlignment="1">
      <alignment horizontal="right"/>
    </xf>
    <xf numFmtId="0" fontId="18" fillId="0" borderId="18" xfId="0" applyFont="1" applyBorder="1" applyAlignment="1">
      <alignment horizontal="center"/>
    </xf>
    <xf numFmtId="43" fontId="18" fillId="0" borderId="38" xfId="1" applyNumberFormat="1" applyFont="1" applyBorder="1" applyAlignment="1">
      <alignment horizontal="right"/>
    </xf>
    <xf numFmtId="43" fontId="18" fillId="0" borderId="38" xfId="1" applyNumberFormat="1" applyFont="1" applyBorder="1"/>
    <xf numFmtId="43" fontId="14" fillId="0" borderId="3" xfId="1" applyFont="1" applyBorder="1" applyAlignment="1">
      <alignment horizontal="right"/>
    </xf>
    <xf numFmtId="43" fontId="15" fillId="0" borderId="10" xfId="1" applyFont="1" applyBorder="1" applyAlignment="1">
      <alignment horizontal="right"/>
    </xf>
    <xf numFmtId="43" fontId="15" fillId="0" borderId="5" xfId="1" applyFont="1" applyBorder="1" applyAlignment="1">
      <alignment horizontal="right"/>
    </xf>
    <xf numFmtId="49" fontId="9" fillId="0" borderId="20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 vertical="center"/>
    </xf>
    <xf numFmtId="43" fontId="9" fillId="0" borderId="3" xfId="1" applyFont="1" applyBorder="1" applyAlignment="1">
      <alignment horizontal="center"/>
    </xf>
    <xf numFmtId="43" fontId="8" fillId="0" borderId="3" xfId="1" applyFont="1" applyBorder="1" applyAlignment="1">
      <alignment horizontal="center" vertical="center"/>
    </xf>
    <xf numFmtId="43" fontId="8" fillId="0" borderId="11" xfId="1" applyFont="1" applyBorder="1" applyAlignment="1">
      <alignment horizontal="center" vertical="center"/>
    </xf>
    <xf numFmtId="43" fontId="8" fillId="0" borderId="18" xfId="1" applyFont="1" applyBorder="1" applyAlignment="1">
      <alignment horizontal="center" vertical="center"/>
    </xf>
    <xf numFmtId="43" fontId="9" fillId="0" borderId="10" xfId="1" applyFont="1" applyBorder="1" applyAlignment="1">
      <alignment horizontal="center" vertical="center"/>
    </xf>
    <xf numFmtId="43" fontId="28" fillId="0" borderId="5" xfId="1" applyFont="1" applyBorder="1" applyAlignment="1">
      <alignment horizontal="center" vertical="center"/>
    </xf>
    <xf numFmtId="43" fontId="14" fillId="0" borderId="18" xfId="1" applyNumberFormat="1" applyFont="1" applyBorder="1" applyAlignment="1">
      <alignment horizontal="right"/>
    </xf>
    <xf numFmtId="43" fontId="15" fillId="0" borderId="5" xfId="1" applyNumberFormat="1" applyFont="1" applyBorder="1" applyAlignment="1">
      <alignment horizontal="right"/>
    </xf>
    <xf numFmtId="43" fontId="15" fillId="0" borderId="10" xfId="1" applyNumberFormat="1" applyFont="1" applyBorder="1" applyAlignment="1">
      <alignment horizontal="right"/>
    </xf>
    <xf numFmtId="43" fontId="29" fillId="0" borderId="5" xfId="1" applyFont="1" applyBorder="1" applyAlignment="1">
      <alignment horizontal="right"/>
    </xf>
    <xf numFmtId="49" fontId="15" fillId="0" borderId="20" xfId="0" applyNumberFormat="1" applyFont="1" applyBorder="1" applyAlignment="1">
      <alignment horizontal="center" vertical="center"/>
    </xf>
    <xf numFmtId="43" fontId="26" fillId="0" borderId="5" xfId="1" applyFont="1" applyBorder="1" applyAlignment="1">
      <alignment horizontal="center" vertical="center"/>
    </xf>
    <xf numFmtId="43" fontId="8" fillId="0" borderId="10" xfId="1" applyFont="1" applyBorder="1" applyAlignment="1">
      <alignment horizontal="center" vertical="center"/>
    </xf>
    <xf numFmtId="0" fontId="20" fillId="0" borderId="4" xfId="0" applyFont="1" applyBorder="1"/>
    <xf numFmtId="0" fontId="20" fillId="0" borderId="0" xfId="0" applyFont="1"/>
    <xf numFmtId="0" fontId="20" fillId="0" borderId="29" xfId="0" applyFont="1" applyBorder="1"/>
    <xf numFmtId="0" fontId="20" fillId="0" borderId="1" xfId="0" applyFont="1" applyBorder="1"/>
    <xf numFmtId="43" fontId="20" fillId="0" borderId="0" xfId="1" applyFont="1"/>
    <xf numFmtId="49" fontId="20" fillId="0" borderId="0" xfId="0" applyNumberFormat="1" applyFont="1" applyBorder="1" applyAlignment="1">
      <alignment horizontal="center"/>
    </xf>
    <xf numFmtId="0" fontId="20" fillId="0" borderId="0" xfId="0" applyFont="1" applyBorder="1"/>
    <xf numFmtId="0" fontId="30" fillId="0" borderId="0" xfId="0" applyFont="1"/>
    <xf numFmtId="49" fontId="20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49" fontId="20" fillId="0" borderId="4" xfId="0" applyNumberFormat="1" applyFont="1" applyBorder="1" applyAlignment="1">
      <alignment horizontal="center"/>
    </xf>
    <xf numFmtId="43" fontId="20" fillId="0" borderId="0" xfId="1" applyFont="1" applyBorder="1"/>
    <xf numFmtId="4" fontId="20" fillId="0" borderId="0" xfId="0" applyNumberFormat="1" applyFont="1" applyBorder="1"/>
    <xf numFmtId="43" fontId="20" fillId="0" borderId="6" xfId="1" applyFont="1" applyBorder="1"/>
    <xf numFmtId="0" fontId="22" fillId="0" borderId="0" xfId="0" applyFont="1"/>
    <xf numFmtId="0" fontId="22" fillId="0" borderId="0" xfId="0" applyFont="1" applyBorder="1"/>
    <xf numFmtId="0" fontId="22" fillId="0" borderId="4" xfId="0" applyFont="1" applyBorder="1"/>
    <xf numFmtId="0" fontId="19" fillId="0" borderId="0" xfId="0" applyFont="1" applyAlignment="1"/>
    <xf numFmtId="0" fontId="19" fillId="0" borderId="0" xfId="0" applyFont="1" applyBorder="1" applyAlignment="1">
      <alignment horizontal="center"/>
    </xf>
    <xf numFmtId="43" fontId="5" fillId="0" borderId="0" xfId="0" applyNumberFormat="1" applyFont="1"/>
    <xf numFmtId="49" fontId="6" fillId="0" borderId="19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3" fontId="13" fillId="0" borderId="3" xfId="1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43" fontId="13" fillId="0" borderId="3" xfId="1" applyFont="1" applyBorder="1" applyAlignment="1">
      <alignment horizontal="right"/>
    </xf>
    <xf numFmtId="43" fontId="3" fillId="0" borderId="20" xfId="1" applyFont="1" applyBorder="1" applyAlignment="1">
      <alignment horizontal="center"/>
    </xf>
    <xf numFmtId="43" fontId="14" fillId="0" borderId="20" xfId="1" applyFont="1" applyBorder="1" applyAlignment="1">
      <alignment horizontal="right"/>
    </xf>
    <xf numFmtId="43" fontId="27" fillId="0" borderId="5" xfId="1" applyNumberFormat="1" applyFont="1" applyBorder="1" applyAlignment="1">
      <alignment horizontal="right"/>
    </xf>
    <xf numFmtId="49" fontId="6" fillId="0" borderId="19" xfId="0" applyNumberFormat="1" applyFont="1" applyBorder="1" applyAlignment="1"/>
    <xf numFmtId="49" fontId="6" fillId="0" borderId="10" xfId="0" applyNumberFormat="1" applyFont="1" applyBorder="1" applyAlignment="1"/>
    <xf numFmtId="43" fontId="28" fillId="0" borderId="5" xfId="1" applyFont="1" applyBorder="1" applyAlignment="1">
      <alignment horizontal="right"/>
    </xf>
    <xf numFmtId="43" fontId="29" fillId="0" borderId="10" xfId="1" applyFont="1" applyBorder="1" applyAlignment="1">
      <alignment horizontal="right"/>
    </xf>
    <xf numFmtId="43" fontId="11" fillId="0" borderId="18" xfId="1" applyNumberFormat="1" applyFont="1" applyBorder="1" applyAlignment="1">
      <alignment horizontal="right"/>
    </xf>
    <xf numFmtId="43" fontId="10" fillId="0" borderId="18" xfId="1" applyFont="1" applyBorder="1"/>
    <xf numFmtId="43" fontId="16" fillId="0" borderId="20" xfId="1" applyFont="1" applyBorder="1" applyAlignment="1">
      <alignment horizontal="right"/>
    </xf>
    <xf numFmtId="43" fontId="24" fillId="0" borderId="18" xfId="1" applyNumberFormat="1" applyFont="1" applyBorder="1" applyAlignment="1">
      <alignment horizontal="right" vertical="center"/>
    </xf>
    <xf numFmtId="4" fontId="18" fillId="0" borderId="5" xfId="1" applyNumberFormat="1" applyFont="1" applyBorder="1" applyAlignment="1">
      <alignment horizontal="right"/>
    </xf>
    <xf numFmtId="49" fontId="18" fillId="0" borderId="39" xfId="0" applyNumberFormat="1" applyFont="1" applyBorder="1" applyAlignment="1">
      <alignment horizontal="center"/>
    </xf>
    <xf numFmtId="43" fontId="16" fillId="0" borderId="10" xfId="1" applyFont="1" applyBorder="1" applyAlignment="1">
      <alignment horizontal="center"/>
    </xf>
    <xf numFmtId="43" fontId="27" fillId="0" borderId="13" xfId="1" applyNumberFormat="1" applyFont="1" applyBorder="1" applyAlignment="1">
      <alignment horizontal="right"/>
    </xf>
    <xf numFmtId="43" fontId="7" fillId="0" borderId="18" xfId="1" applyNumberFormat="1" applyFont="1" applyBorder="1"/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left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3" fontId="23" fillId="0" borderId="19" xfId="0" applyNumberFormat="1" applyFont="1" applyBorder="1" applyAlignment="1">
      <alignment horizontal="center"/>
    </xf>
    <xf numFmtId="0" fontId="24" fillId="0" borderId="12" xfId="0" applyFont="1" applyBorder="1"/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left"/>
    </xf>
    <xf numFmtId="3" fontId="18" fillId="0" borderId="19" xfId="0" applyNumberFormat="1" applyFont="1" applyBorder="1" applyAlignment="1">
      <alignment horizontal="center"/>
    </xf>
    <xf numFmtId="0" fontId="20" fillId="0" borderId="32" xfId="0" applyFont="1" applyBorder="1"/>
    <xf numFmtId="49" fontId="18" fillId="0" borderId="14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2133600</xdr:colOff>
      <xdr:row>30</xdr:row>
      <xdr:rowOff>9525</xdr:rowOff>
    </xdr:from>
    <xdr:to>
      <xdr:col>0</xdr:col>
      <xdr:colOff>895350</xdr:colOff>
      <xdr:row>30</xdr:row>
      <xdr:rowOff>9525</xdr:rowOff>
    </xdr:to>
    <xdr:sp macro="" textlink="">
      <xdr:nvSpPr>
        <xdr:cNvPr id="10358" name="Line 4"/>
        <xdr:cNvSpPr>
          <a:spLocks noChangeShapeType="1"/>
        </xdr:cNvSpPr>
      </xdr:nvSpPr>
      <xdr:spPr bwMode="auto">
        <a:xfrm>
          <a:off x="895350" y="7458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opLeftCell="A46" workbookViewId="0">
      <selection activeCell="E63" sqref="E63"/>
    </sheetView>
  </sheetViews>
  <sheetFormatPr defaultRowHeight="23.25"/>
  <cols>
    <col min="1" max="1" width="43.5703125" style="43" customWidth="1"/>
    <col min="2" max="2" width="8.28515625" style="45" customWidth="1"/>
    <col min="3" max="3" width="18" style="43" customWidth="1"/>
    <col min="4" max="4" width="16.7109375" style="43" customWidth="1"/>
    <col min="5" max="5" width="9.140625" style="43"/>
    <col min="6" max="6" width="12.7109375" style="43" bestFit="1" customWidth="1"/>
    <col min="7" max="7" width="14.85546875" style="43" customWidth="1"/>
    <col min="8" max="16384" width="9.140625" style="43"/>
  </cols>
  <sheetData>
    <row r="1" spans="1:10" ht="15" customHeight="1">
      <c r="A1" s="399" t="s">
        <v>142</v>
      </c>
      <c r="B1" s="399"/>
      <c r="C1" s="399"/>
      <c r="D1" s="399"/>
    </row>
    <row r="2" spans="1:10" ht="21.75" customHeight="1">
      <c r="A2" s="400" t="s">
        <v>244</v>
      </c>
      <c r="B2" s="400"/>
      <c r="C2" s="400"/>
      <c r="D2" s="400"/>
    </row>
    <row r="3" spans="1:10" ht="18" customHeight="1">
      <c r="A3" s="400" t="s">
        <v>143</v>
      </c>
      <c r="B3" s="400"/>
      <c r="C3" s="400"/>
      <c r="D3" s="400"/>
    </row>
    <row r="4" spans="1:10" ht="19.5" customHeight="1">
      <c r="A4" s="401" t="s">
        <v>281</v>
      </c>
      <c r="B4" s="401"/>
      <c r="C4" s="401"/>
      <c r="D4" s="401"/>
    </row>
    <row r="5" spans="1:10" ht="13.5" customHeight="1">
      <c r="A5" s="405" t="s">
        <v>1</v>
      </c>
      <c r="B5" s="405" t="s">
        <v>86</v>
      </c>
      <c r="C5" s="405" t="s">
        <v>84</v>
      </c>
      <c r="D5" s="405" t="s">
        <v>96</v>
      </c>
    </row>
    <row r="6" spans="1:10" ht="9.75" customHeight="1">
      <c r="A6" s="409"/>
      <c r="B6" s="408"/>
      <c r="C6" s="409"/>
      <c r="D6" s="409"/>
    </row>
    <row r="7" spans="1:10" ht="18" customHeight="1">
      <c r="A7" s="296" t="s">
        <v>144</v>
      </c>
      <c r="B7" s="297"/>
      <c r="C7" s="298"/>
      <c r="D7" s="298"/>
    </row>
    <row r="8" spans="1:10" ht="18.75" customHeight="1">
      <c r="A8" s="299" t="s">
        <v>145</v>
      </c>
      <c r="B8" s="300" t="s">
        <v>121</v>
      </c>
      <c r="C8" s="301"/>
      <c r="D8" s="301"/>
    </row>
    <row r="9" spans="1:10">
      <c r="A9" s="196" t="s">
        <v>146</v>
      </c>
      <c r="B9" s="300" t="s">
        <v>147</v>
      </c>
      <c r="C9" s="302">
        <v>500000</v>
      </c>
      <c r="D9" s="197">
        <v>568611</v>
      </c>
    </row>
    <row r="10" spans="1:10">
      <c r="A10" s="196" t="s">
        <v>148</v>
      </c>
      <c r="B10" s="300" t="s">
        <v>149</v>
      </c>
      <c r="C10" s="197">
        <v>210000</v>
      </c>
      <c r="D10" s="302">
        <v>140762.96</v>
      </c>
    </row>
    <row r="11" spans="1:10">
      <c r="A11" s="196" t="s">
        <v>150</v>
      </c>
      <c r="B11" s="300" t="s">
        <v>151</v>
      </c>
      <c r="C11" s="197">
        <v>67000</v>
      </c>
      <c r="D11" s="197">
        <v>52872</v>
      </c>
    </row>
    <row r="12" spans="1:10" ht="24" thickBot="1">
      <c r="A12" s="196" t="s">
        <v>188</v>
      </c>
      <c r="B12" s="300" t="s">
        <v>152</v>
      </c>
      <c r="C12" s="252">
        <v>100000</v>
      </c>
      <c r="D12" s="252">
        <v>100000</v>
      </c>
    </row>
    <row r="13" spans="1:10" ht="18" customHeight="1" thickBot="1">
      <c r="A13" s="303" t="s">
        <v>77</v>
      </c>
      <c r="B13" s="304"/>
      <c r="C13" s="305">
        <f>SUM(C9:C12)</f>
        <v>877000</v>
      </c>
      <c r="D13" s="306">
        <f>SUM(D9:D12)</f>
        <v>862245.96</v>
      </c>
      <c r="F13" s="85"/>
      <c r="G13" s="44"/>
      <c r="H13" s="44"/>
      <c r="I13" s="44"/>
      <c r="J13" s="44"/>
    </row>
    <row r="14" spans="1:10">
      <c r="A14" s="299" t="s">
        <v>153</v>
      </c>
      <c r="B14" s="307" t="s">
        <v>122</v>
      </c>
      <c r="C14" s="308"/>
      <c r="D14" s="308"/>
      <c r="G14" s="44"/>
      <c r="H14" s="44"/>
      <c r="I14" s="84"/>
      <c r="J14" s="44"/>
    </row>
    <row r="15" spans="1:10">
      <c r="A15" s="196" t="s">
        <v>154</v>
      </c>
      <c r="B15" s="307" t="s">
        <v>155</v>
      </c>
      <c r="C15" s="203">
        <v>64000</v>
      </c>
      <c r="D15" s="203" t="s">
        <v>5</v>
      </c>
      <c r="G15" s="84"/>
      <c r="H15" s="44"/>
      <c r="I15" s="44"/>
      <c r="J15" s="44"/>
    </row>
    <row r="16" spans="1:10">
      <c r="A16" s="196" t="s">
        <v>156</v>
      </c>
      <c r="B16" s="307" t="s">
        <v>157</v>
      </c>
      <c r="C16" s="197">
        <v>76000</v>
      </c>
      <c r="D16" s="302">
        <v>6205</v>
      </c>
      <c r="G16" s="44"/>
      <c r="H16" s="44"/>
      <c r="I16" s="44"/>
      <c r="J16" s="44"/>
    </row>
    <row r="17" spans="1:7">
      <c r="A17" s="196" t="s">
        <v>158</v>
      </c>
      <c r="B17" s="307" t="s">
        <v>159</v>
      </c>
      <c r="C17" s="197">
        <v>28000</v>
      </c>
      <c r="D17" s="197">
        <v>18200</v>
      </c>
    </row>
    <row r="18" spans="1:7">
      <c r="A18" s="196" t="s">
        <v>160</v>
      </c>
      <c r="B18" s="307" t="s">
        <v>161</v>
      </c>
      <c r="C18" s="197">
        <v>500</v>
      </c>
      <c r="D18" s="197">
        <v>21141</v>
      </c>
    </row>
    <row r="19" spans="1:7" ht="24.75" customHeight="1">
      <c r="A19" s="196" t="s">
        <v>162</v>
      </c>
      <c r="B19" s="307" t="s">
        <v>163</v>
      </c>
      <c r="C19" s="211">
        <v>200000</v>
      </c>
      <c r="D19" s="197">
        <v>258720</v>
      </c>
    </row>
    <row r="20" spans="1:7" ht="24.75" customHeight="1">
      <c r="A20" s="196" t="s">
        <v>200</v>
      </c>
      <c r="B20" s="307" t="s">
        <v>210</v>
      </c>
      <c r="C20" s="197">
        <v>500</v>
      </c>
      <c r="D20" s="197">
        <v>1694.59</v>
      </c>
    </row>
    <row r="21" spans="1:7" ht="19.5" customHeight="1">
      <c r="A21" s="196" t="s">
        <v>201</v>
      </c>
      <c r="B21" s="307" t="s">
        <v>211</v>
      </c>
      <c r="C21" s="252">
        <v>5300</v>
      </c>
      <c r="D21" s="252">
        <v>680</v>
      </c>
    </row>
    <row r="22" spans="1:7" ht="19.5" customHeight="1" thickBot="1">
      <c r="A22" s="196" t="s">
        <v>229</v>
      </c>
      <c r="B22" s="307" t="s">
        <v>212</v>
      </c>
      <c r="C22" s="309"/>
      <c r="D22" s="309">
        <v>1920</v>
      </c>
    </row>
    <row r="23" spans="1:7" ht="20.25" customHeight="1" thickBot="1">
      <c r="A23" s="303" t="s">
        <v>77</v>
      </c>
      <c r="B23" s="304"/>
      <c r="C23" s="310">
        <f>SUM(C15+C16+C17+C18+C19+C20+C21)</f>
        <v>374300</v>
      </c>
      <c r="D23" s="310">
        <f>SUM(D16:D22)</f>
        <v>308560.59000000003</v>
      </c>
      <c r="G23" s="85"/>
    </row>
    <row r="24" spans="1:7">
      <c r="A24" s="311" t="s">
        <v>164</v>
      </c>
      <c r="B24" s="307" t="s">
        <v>123</v>
      </c>
      <c r="C24" s="312"/>
      <c r="D24" s="312"/>
    </row>
    <row r="25" spans="1:7">
      <c r="A25" s="313" t="s">
        <v>165</v>
      </c>
      <c r="B25" s="307" t="s">
        <v>166</v>
      </c>
      <c r="C25" s="197">
        <v>50000</v>
      </c>
      <c r="D25" s="197">
        <v>115368.09</v>
      </c>
    </row>
    <row r="26" spans="1:7">
      <c r="A26" s="313" t="s">
        <v>202</v>
      </c>
      <c r="B26" s="300" t="s">
        <v>214</v>
      </c>
      <c r="C26" s="197">
        <v>500</v>
      </c>
      <c r="D26" s="197"/>
    </row>
    <row r="27" spans="1:7" ht="24" thickBot="1">
      <c r="A27" s="313" t="s">
        <v>213</v>
      </c>
      <c r="B27" s="300" t="s">
        <v>215</v>
      </c>
      <c r="C27" s="252" t="s">
        <v>5</v>
      </c>
      <c r="D27" s="252"/>
    </row>
    <row r="28" spans="1:7" ht="20.25" customHeight="1" thickBot="1">
      <c r="A28" s="303" t="s">
        <v>77</v>
      </c>
      <c r="B28" s="304"/>
      <c r="C28" s="310">
        <f>SUM(C25+C26)</f>
        <v>50500</v>
      </c>
      <c r="D28" s="310">
        <f>SUM(D25:D27)</f>
        <v>115368.09</v>
      </c>
    </row>
    <row r="29" spans="1:7">
      <c r="A29" s="299" t="s">
        <v>167</v>
      </c>
      <c r="B29" s="307" t="s">
        <v>124</v>
      </c>
      <c r="C29" s="314"/>
      <c r="D29" s="315"/>
    </row>
    <row r="30" spans="1:7">
      <c r="A30" s="195" t="s">
        <v>203</v>
      </c>
      <c r="B30" s="307" t="s">
        <v>168</v>
      </c>
      <c r="C30" s="197">
        <v>90000</v>
      </c>
      <c r="D30" s="197">
        <v>7000</v>
      </c>
    </row>
    <row r="31" spans="1:7" ht="19.5" customHeight="1">
      <c r="A31" s="196" t="s">
        <v>204</v>
      </c>
      <c r="B31" s="300" t="s">
        <v>198</v>
      </c>
      <c r="C31" s="252">
        <v>1500</v>
      </c>
      <c r="D31" s="252">
        <v>34800</v>
      </c>
    </row>
    <row r="32" spans="1:7" ht="19.5" customHeight="1" thickBot="1">
      <c r="A32" s="196" t="s">
        <v>205</v>
      </c>
      <c r="B32" s="300" t="s">
        <v>199</v>
      </c>
      <c r="C32" s="197">
        <v>500</v>
      </c>
      <c r="D32" s="197">
        <v>40</v>
      </c>
    </row>
    <row r="33" spans="1:7" ht="19.5" customHeight="1" thickBot="1">
      <c r="A33" s="303" t="s">
        <v>77</v>
      </c>
      <c r="B33" s="192"/>
      <c r="C33" s="310">
        <f>SUM(C30:C32)</f>
        <v>92000</v>
      </c>
      <c r="D33" s="310">
        <f>SUM(D30:D32)</f>
        <v>41840</v>
      </c>
    </row>
    <row r="34" spans="1:7" ht="20.25" customHeight="1">
      <c r="A34" s="316" t="s">
        <v>169</v>
      </c>
      <c r="B34" s="303"/>
      <c r="C34" s="302"/>
      <c r="D34" s="302"/>
    </row>
    <row r="35" spans="1:7" ht="19.5" customHeight="1">
      <c r="A35" s="316" t="s">
        <v>170</v>
      </c>
      <c r="B35" s="303">
        <v>415000</v>
      </c>
      <c r="C35" s="302"/>
      <c r="D35" s="302"/>
    </row>
    <row r="36" spans="1:7" ht="18.75" customHeight="1">
      <c r="A36" s="196" t="s">
        <v>171</v>
      </c>
      <c r="B36" s="303">
        <v>421006</v>
      </c>
      <c r="C36" s="197">
        <v>1000000</v>
      </c>
      <c r="D36" s="197">
        <v>1166458.6100000001</v>
      </c>
    </row>
    <row r="37" spans="1:7">
      <c r="A37" s="196" t="s">
        <v>172</v>
      </c>
      <c r="B37" s="303">
        <v>421007</v>
      </c>
      <c r="C37" s="197">
        <v>3000000</v>
      </c>
      <c r="D37" s="302">
        <v>1988233</v>
      </c>
    </row>
    <row r="38" spans="1:7" ht="18.75" customHeight="1">
      <c r="A38" s="196" t="s">
        <v>207</v>
      </c>
      <c r="B38" s="317">
        <v>421002</v>
      </c>
      <c r="C38" s="211">
        <v>5014500</v>
      </c>
      <c r="D38" s="211">
        <v>4554685.6399999997</v>
      </c>
    </row>
    <row r="39" spans="1:7" ht="20.25" customHeight="1">
      <c r="A39" s="196" t="s">
        <v>173</v>
      </c>
      <c r="B39" s="303">
        <v>421004</v>
      </c>
      <c r="C39" s="197">
        <v>4280000</v>
      </c>
      <c r="D39" s="302">
        <v>2933195.02</v>
      </c>
    </row>
    <row r="40" spans="1:7" ht="21.75" customHeight="1">
      <c r="A40" s="196" t="s">
        <v>174</v>
      </c>
      <c r="B40" s="303">
        <v>421005</v>
      </c>
      <c r="C40" s="197">
        <v>160000</v>
      </c>
      <c r="D40" s="248">
        <v>549609.55000000005</v>
      </c>
    </row>
    <row r="41" spans="1:7" ht="21.75" customHeight="1">
      <c r="A41" s="219"/>
      <c r="B41" s="187"/>
      <c r="C41" s="210"/>
      <c r="D41" s="318"/>
    </row>
    <row r="42" spans="1:7" ht="21.75" customHeight="1">
      <c r="A42" s="402" t="s">
        <v>196</v>
      </c>
      <c r="B42" s="402"/>
      <c r="C42" s="402"/>
      <c r="D42" s="402"/>
    </row>
    <row r="43" spans="1:7" ht="21.75" customHeight="1">
      <c r="A43" s="403" t="s">
        <v>1</v>
      </c>
      <c r="B43" s="405" t="s">
        <v>86</v>
      </c>
      <c r="C43" s="405" t="s">
        <v>84</v>
      </c>
      <c r="D43" s="405" t="s">
        <v>96</v>
      </c>
    </row>
    <row r="44" spans="1:7" ht="21.75" customHeight="1" thickBot="1">
      <c r="A44" s="404"/>
      <c r="B44" s="406"/>
      <c r="C44" s="407"/>
      <c r="D44" s="407"/>
    </row>
    <row r="45" spans="1:7" ht="18.75" customHeight="1">
      <c r="A45" s="243" t="s">
        <v>206</v>
      </c>
      <c r="B45" s="303">
        <v>421011</v>
      </c>
      <c r="C45" s="197">
        <v>500</v>
      </c>
      <c r="D45" s="197" t="s">
        <v>5</v>
      </c>
      <c r="G45" s="43" t="s">
        <v>89</v>
      </c>
    </row>
    <row r="46" spans="1:7" ht="20.25" customHeight="1">
      <c r="A46" s="246" t="s">
        <v>175</v>
      </c>
      <c r="B46" s="317">
        <v>421012</v>
      </c>
      <c r="C46" s="211">
        <v>25000</v>
      </c>
      <c r="D46" s="211">
        <v>23180.85</v>
      </c>
    </row>
    <row r="47" spans="1:7">
      <c r="A47" s="319" t="s">
        <v>176</v>
      </c>
      <c r="B47" s="300" t="s">
        <v>177</v>
      </c>
      <c r="C47" s="248">
        <v>60000</v>
      </c>
      <c r="D47" s="248">
        <v>88576.35</v>
      </c>
    </row>
    <row r="48" spans="1:7">
      <c r="A48" s="320" t="s">
        <v>178</v>
      </c>
      <c r="B48" s="327">
        <v>421014</v>
      </c>
      <c r="C48" s="248">
        <v>85000</v>
      </c>
      <c r="D48" s="248">
        <v>78291.990000000005</v>
      </c>
    </row>
    <row r="49" spans="1:7">
      <c r="A49" s="243" t="s">
        <v>179</v>
      </c>
      <c r="B49" s="303">
        <v>421015</v>
      </c>
      <c r="C49" s="248">
        <v>2073700</v>
      </c>
      <c r="D49" s="248">
        <v>2436184</v>
      </c>
      <c r="G49" s="85"/>
    </row>
    <row r="50" spans="1:7">
      <c r="A50" s="319" t="s">
        <v>180</v>
      </c>
      <c r="B50" s="300" t="s">
        <v>181</v>
      </c>
      <c r="C50" s="328">
        <v>5000</v>
      </c>
      <c r="D50" s="328" t="s">
        <v>5</v>
      </c>
    </row>
    <row r="51" spans="1:7" ht="24" thickBot="1">
      <c r="A51" s="319" t="s">
        <v>93</v>
      </c>
      <c r="B51" s="300"/>
      <c r="C51" s="329">
        <v>1000</v>
      </c>
      <c r="D51" s="329">
        <v>1020</v>
      </c>
    </row>
    <row r="52" spans="1:7" ht="24" thickBot="1">
      <c r="A52" s="321" t="s">
        <v>77</v>
      </c>
      <c r="B52" s="300"/>
      <c r="C52" s="310">
        <f>SUM(C36+C37+C38+C39+C40+C45+C46+C47+C48+C49+C50+C51)</f>
        <v>15704700</v>
      </c>
      <c r="D52" s="310">
        <f>SUM(D36+D37+D38+D39+D40+D46+D47+D48+D49+D51)</f>
        <v>13819435.01</v>
      </c>
    </row>
    <row r="53" spans="1:7">
      <c r="A53" s="322" t="s">
        <v>182</v>
      </c>
      <c r="B53" s="300" t="s">
        <v>126</v>
      </c>
      <c r="C53" s="330"/>
      <c r="D53" s="250"/>
    </row>
    <row r="54" spans="1:7" ht="24" thickBot="1">
      <c r="A54" s="243" t="s">
        <v>183</v>
      </c>
      <c r="B54" s="303">
        <v>416001</v>
      </c>
      <c r="C54" s="248">
        <v>500</v>
      </c>
      <c r="D54" s="248" t="s">
        <v>5</v>
      </c>
    </row>
    <row r="55" spans="1:7" ht="24" thickBot="1">
      <c r="A55" s="255" t="s">
        <v>77</v>
      </c>
      <c r="B55" s="303"/>
      <c r="C55" s="310">
        <f>SUM(C54)</f>
        <v>500</v>
      </c>
      <c r="D55" s="331" t="s">
        <v>5</v>
      </c>
    </row>
    <row r="56" spans="1:7">
      <c r="A56" s="323" t="s">
        <v>184</v>
      </c>
      <c r="B56" s="332">
        <v>430000</v>
      </c>
      <c r="C56" s="333"/>
      <c r="D56" s="333"/>
    </row>
    <row r="57" spans="1:7">
      <c r="A57" s="324" t="s">
        <v>189</v>
      </c>
      <c r="B57" s="307" t="s">
        <v>127</v>
      </c>
      <c r="C57" s="330"/>
      <c r="D57" s="330"/>
    </row>
    <row r="58" spans="1:7">
      <c r="A58" s="325" t="s">
        <v>230</v>
      </c>
      <c r="B58" s="332">
        <v>431002</v>
      </c>
      <c r="C58" s="328">
        <v>9000000</v>
      </c>
      <c r="D58" s="328">
        <v>9870216</v>
      </c>
    </row>
    <row r="59" spans="1:7" ht="24" thickBot="1">
      <c r="A59" s="255" t="s">
        <v>77</v>
      </c>
      <c r="B59" s="304"/>
      <c r="C59" s="334">
        <f>SUM(C58)</f>
        <v>9000000</v>
      </c>
      <c r="D59" s="335">
        <f>SUM(D58)</f>
        <v>9870216</v>
      </c>
    </row>
    <row r="60" spans="1:7" ht="24" thickBot="1">
      <c r="A60" s="326" t="s">
        <v>85</v>
      </c>
      <c r="B60" s="336"/>
      <c r="C60" s="337">
        <f>SUM(C13+C23+C28+C33+C52+C55+C59)</f>
        <v>26099000</v>
      </c>
      <c r="D60" s="338">
        <f>SUM(D13+D23+D28+D33+D52+D59)</f>
        <v>25017665.649999999</v>
      </c>
    </row>
    <row r="61" spans="1:7" ht="24" thickTop="1">
      <c r="A61" s="228"/>
      <c r="B61" s="223"/>
      <c r="C61" s="228"/>
      <c r="D61" s="228"/>
    </row>
  </sheetData>
  <mergeCells count="13">
    <mergeCell ref="A43:A44"/>
    <mergeCell ref="B43:B44"/>
    <mergeCell ref="C43:C44"/>
    <mergeCell ref="D43:D44"/>
    <mergeCell ref="B5:B6"/>
    <mergeCell ref="A5:A6"/>
    <mergeCell ref="C5:C6"/>
    <mergeCell ref="D5:D6"/>
    <mergeCell ref="A1:D1"/>
    <mergeCell ref="A2:D2"/>
    <mergeCell ref="A3:D3"/>
    <mergeCell ref="A4:D4"/>
    <mergeCell ref="A42:D42"/>
  </mergeCells>
  <phoneticPr fontId="0" type="noConversion"/>
  <pageMargins left="0.74803149606299213" right="0.74803149606299213" top="0.35" bottom="0.21" header="0.28999999999999998" footer="0.3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>
      <selection activeCell="L30" sqref="L30:L31"/>
    </sheetView>
  </sheetViews>
  <sheetFormatPr defaultRowHeight="23.25"/>
  <cols>
    <col min="1" max="1" width="13.42578125" style="4" customWidth="1"/>
    <col min="2" max="2" width="15.42578125" style="4" customWidth="1"/>
    <col min="3" max="3" width="14.85546875" style="4" customWidth="1"/>
    <col min="4" max="4" width="13.28515625" style="4" customWidth="1"/>
    <col min="5" max="5" width="13" style="4" customWidth="1"/>
    <col min="6" max="6" width="18.5703125" style="4" customWidth="1"/>
    <col min="7" max="7" width="11.7109375" style="4" customWidth="1"/>
    <col min="8" max="9" width="9.140625" style="4"/>
    <col min="10" max="10" width="10.28515625" style="4" bestFit="1" customWidth="1"/>
    <col min="11" max="16384" width="9.140625" style="4"/>
  </cols>
  <sheetData>
    <row r="1" spans="1:10">
      <c r="A1" s="410" t="s">
        <v>32</v>
      </c>
      <c r="B1" s="410"/>
      <c r="C1" s="410"/>
      <c r="D1" s="411"/>
      <c r="E1" s="357"/>
      <c r="F1" s="358"/>
      <c r="G1" s="358"/>
    </row>
    <row r="2" spans="1:10">
      <c r="A2" s="412" t="s">
        <v>33</v>
      </c>
      <c r="B2" s="412"/>
      <c r="C2" s="412"/>
      <c r="D2" s="413"/>
      <c r="E2" s="359"/>
      <c r="F2" s="360"/>
      <c r="G2" s="360"/>
      <c r="H2" s="5"/>
    </row>
    <row r="3" spans="1:10">
      <c r="A3" s="358" t="s">
        <v>285</v>
      </c>
      <c r="B3" s="357"/>
      <c r="C3" s="358"/>
      <c r="D3" s="358"/>
      <c r="E3" s="357"/>
      <c r="F3" s="361">
        <v>23351364.129999999</v>
      </c>
      <c r="G3" s="358"/>
      <c r="H3" s="5"/>
    </row>
    <row r="4" spans="1:10">
      <c r="A4" s="358" t="s">
        <v>65</v>
      </c>
      <c r="B4" s="362"/>
      <c r="C4" s="358"/>
      <c r="D4" s="358"/>
      <c r="E4" s="357"/>
      <c r="F4" s="361"/>
      <c r="G4" s="358"/>
    </row>
    <row r="5" spans="1:10" ht="15" customHeight="1">
      <c r="A5" s="358"/>
      <c r="B5" s="363"/>
      <c r="C5" s="358"/>
      <c r="D5" s="358"/>
      <c r="E5" s="357"/>
      <c r="F5" s="358"/>
      <c r="G5" s="358"/>
      <c r="H5" s="26"/>
      <c r="I5" s="11"/>
      <c r="J5" s="25"/>
    </row>
    <row r="6" spans="1:10">
      <c r="A6" s="364" t="s">
        <v>247</v>
      </c>
      <c r="B6" s="363"/>
      <c r="C6" s="358"/>
      <c r="D6" s="358"/>
      <c r="E6" s="357"/>
      <c r="F6" s="358"/>
      <c r="G6" s="358"/>
    </row>
    <row r="7" spans="1:10">
      <c r="A7" s="365" t="s">
        <v>71</v>
      </c>
      <c r="B7" s="366" t="s">
        <v>72</v>
      </c>
      <c r="C7" s="367" t="s">
        <v>73</v>
      </c>
      <c r="D7" s="363"/>
      <c r="E7" s="368"/>
      <c r="F7" s="358"/>
      <c r="G7" s="358"/>
    </row>
    <row r="8" spans="1:10">
      <c r="A8" s="365" t="s">
        <v>186</v>
      </c>
      <c r="B8" s="362" t="s">
        <v>187</v>
      </c>
      <c r="C8" s="369">
        <v>1000</v>
      </c>
      <c r="D8" s="358"/>
      <c r="E8" s="357"/>
      <c r="F8" s="358"/>
      <c r="G8" s="358"/>
      <c r="J8" s="377"/>
    </row>
    <row r="9" spans="1:10" ht="21" customHeight="1">
      <c r="A9" s="365" t="s">
        <v>246</v>
      </c>
      <c r="B9" s="362" t="s">
        <v>241</v>
      </c>
      <c r="C9" s="369">
        <v>1000</v>
      </c>
      <c r="D9" s="358"/>
      <c r="E9" s="357"/>
      <c r="F9" s="370"/>
      <c r="G9" s="358" t="s">
        <v>89</v>
      </c>
      <c r="H9" s="4" t="s">
        <v>89</v>
      </c>
      <c r="J9" s="377"/>
    </row>
    <row r="10" spans="1:10" ht="19.5" customHeight="1">
      <c r="A10" s="365" t="s">
        <v>263</v>
      </c>
      <c r="B10" s="365" t="s">
        <v>264</v>
      </c>
      <c r="C10" s="361">
        <v>19053.02</v>
      </c>
      <c r="D10" s="358"/>
      <c r="E10" s="357"/>
      <c r="F10" s="369"/>
      <c r="G10" s="358"/>
      <c r="J10" s="377"/>
    </row>
    <row r="11" spans="1:10" ht="19.5" customHeight="1">
      <c r="A11" s="365" t="s">
        <v>263</v>
      </c>
      <c r="B11" s="365" t="s">
        <v>265</v>
      </c>
      <c r="C11" s="361">
        <v>2500</v>
      </c>
      <c r="D11" s="358"/>
      <c r="E11" s="357"/>
      <c r="F11" s="369"/>
      <c r="G11" s="365"/>
      <c r="J11" s="377"/>
    </row>
    <row r="12" spans="1:10" ht="19.5" customHeight="1">
      <c r="A12" s="365" t="s">
        <v>286</v>
      </c>
      <c r="B12" s="365" t="s">
        <v>288</v>
      </c>
      <c r="C12" s="361">
        <v>2340</v>
      </c>
      <c r="D12" s="358"/>
      <c r="E12" s="357"/>
      <c r="F12" s="369"/>
      <c r="G12" s="358"/>
      <c r="J12" s="377"/>
    </row>
    <row r="13" spans="1:10" ht="19.5" customHeight="1">
      <c r="A13" s="365" t="s">
        <v>286</v>
      </c>
      <c r="B13" s="365" t="s">
        <v>289</v>
      </c>
      <c r="C13" s="361">
        <v>2500</v>
      </c>
      <c r="D13" s="358"/>
      <c r="E13" s="357"/>
      <c r="F13" s="369"/>
      <c r="G13" s="358"/>
      <c r="J13" s="377"/>
    </row>
    <row r="14" spans="1:10" ht="19.5" customHeight="1">
      <c r="A14" s="365" t="s">
        <v>287</v>
      </c>
      <c r="B14" s="365" t="s">
        <v>290</v>
      </c>
      <c r="C14" s="361">
        <v>3000</v>
      </c>
      <c r="D14" s="358"/>
      <c r="E14" s="357"/>
      <c r="F14" s="369"/>
      <c r="G14" s="358"/>
      <c r="I14" s="4" t="s">
        <v>89</v>
      </c>
      <c r="J14" s="377"/>
    </row>
    <row r="15" spans="1:10" ht="19.5" customHeight="1">
      <c r="A15" s="365" t="s">
        <v>287</v>
      </c>
      <c r="B15" s="365" t="s">
        <v>291</v>
      </c>
      <c r="C15" s="361">
        <v>1950</v>
      </c>
      <c r="D15" s="358"/>
      <c r="E15" s="357"/>
      <c r="F15" s="369"/>
      <c r="G15" s="358"/>
      <c r="J15" s="377"/>
    </row>
    <row r="16" spans="1:10" ht="19.5" customHeight="1">
      <c r="A16" s="365" t="s">
        <v>287</v>
      </c>
      <c r="B16" s="365" t="s">
        <v>292</v>
      </c>
      <c r="C16" s="361">
        <v>11880</v>
      </c>
      <c r="D16" s="358"/>
      <c r="E16" s="357"/>
      <c r="F16" s="369" t="s">
        <v>89</v>
      </c>
      <c r="G16" s="358"/>
      <c r="J16" s="377"/>
    </row>
    <row r="17" spans="1:10" ht="19.5" customHeight="1">
      <c r="A17" s="365" t="s">
        <v>287</v>
      </c>
      <c r="B17" s="365" t="s">
        <v>293</v>
      </c>
      <c r="C17" s="361">
        <v>21879</v>
      </c>
      <c r="D17" s="358"/>
      <c r="E17" s="357"/>
      <c r="F17" s="369"/>
      <c r="G17" s="358"/>
      <c r="J17" s="377"/>
    </row>
    <row r="18" spans="1:10" ht="19.5" customHeight="1">
      <c r="A18" s="365" t="s">
        <v>287</v>
      </c>
      <c r="B18" s="365" t="s">
        <v>294</v>
      </c>
      <c r="C18" s="361">
        <v>3922</v>
      </c>
      <c r="D18" s="358"/>
      <c r="E18" s="357"/>
      <c r="F18" s="369"/>
      <c r="G18" s="358"/>
      <c r="J18" s="377"/>
    </row>
    <row r="19" spans="1:10" ht="19.5" customHeight="1">
      <c r="A19" s="365" t="s">
        <v>287</v>
      </c>
      <c r="B19" s="365" t="s">
        <v>295</v>
      </c>
      <c r="C19" s="361">
        <v>696</v>
      </c>
      <c r="D19" s="358"/>
      <c r="E19" s="357"/>
      <c r="F19" s="369"/>
      <c r="G19" s="358"/>
      <c r="J19" s="377"/>
    </row>
    <row r="20" spans="1:10" ht="19.5" customHeight="1">
      <c r="A20" s="365" t="s">
        <v>287</v>
      </c>
      <c r="B20" s="365" t="s">
        <v>296</v>
      </c>
      <c r="C20" s="361">
        <v>6472</v>
      </c>
      <c r="D20" s="358"/>
      <c r="E20" s="357"/>
      <c r="F20" s="369"/>
      <c r="G20" s="358"/>
      <c r="J20" s="377"/>
    </row>
    <row r="21" spans="1:10" ht="19.5" customHeight="1">
      <c r="A21" s="365" t="s">
        <v>287</v>
      </c>
      <c r="B21" s="365" t="s">
        <v>297</v>
      </c>
      <c r="C21" s="361">
        <v>14319.4</v>
      </c>
      <c r="D21" s="358"/>
      <c r="E21" s="357"/>
      <c r="F21" s="369">
        <f>SUM(C8+C9+C10+C11+C12+C13+C14+C15+C16+C17+C18+C19+C20+C21)</f>
        <v>92511.42</v>
      </c>
      <c r="G21" s="358"/>
      <c r="J21" s="377"/>
    </row>
    <row r="22" spans="1:10" ht="19.5" customHeight="1" thickBot="1">
      <c r="A22" s="365"/>
      <c r="B22" s="365"/>
      <c r="C22" s="361"/>
      <c r="D22" s="358"/>
      <c r="E22" s="357"/>
      <c r="F22" s="371">
        <f>SUM(F3-F21)</f>
        <v>23258852.709999997</v>
      </c>
      <c r="G22" s="358"/>
      <c r="J22" s="377"/>
    </row>
    <row r="23" spans="1:10" ht="19.5" customHeight="1" thickTop="1">
      <c r="A23" s="365"/>
      <c r="B23" s="365"/>
      <c r="C23" s="361"/>
      <c r="D23" s="358"/>
      <c r="E23" s="357"/>
      <c r="G23" s="358"/>
      <c r="J23" s="377"/>
    </row>
    <row r="24" spans="1:10" ht="19.5" customHeight="1">
      <c r="A24" s="365"/>
      <c r="B24" s="365"/>
      <c r="C24" s="361"/>
      <c r="D24" s="358"/>
      <c r="E24" s="357"/>
      <c r="F24" s="369"/>
      <c r="G24" s="358"/>
      <c r="J24" s="377"/>
    </row>
    <row r="25" spans="1:10" ht="19.5" customHeight="1">
      <c r="A25" s="365"/>
      <c r="B25" s="365"/>
      <c r="C25" s="361"/>
      <c r="D25" s="358"/>
      <c r="E25" s="357"/>
      <c r="F25" s="369"/>
      <c r="G25" s="358"/>
    </row>
    <row r="26" spans="1:10" ht="19.5" customHeight="1">
      <c r="A26" s="365"/>
      <c r="B26" s="365"/>
      <c r="C26" s="361"/>
      <c r="D26" s="358"/>
      <c r="E26" s="357"/>
      <c r="F26" s="369"/>
      <c r="G26" s="358"/>
    </row>
    <row r="27" spans="1:10" ht="13.5" customHeight="1">
      <c r="A27" s="358"/>
      <c r="B27" s="367"/>
      <c r="C27" s="358"/>
      <c r="D27" s="358"/>
      <c r="E27" s="357"/>
      <c r="F27" s="369"/>
      <c r="G27" s="358"/>
    </row>
    <row r="28" spans="1:10" ht="18" customHeight="1">
      <c r="A28" s="372" t="s">
        <v>34</v>
      </c>
      <c r="B28" s="373"/>
      <c r="C28" s="358"/>
      <c r="D28" s="358"/>
      <c r="E28" s="374" t="s">
        <v>76</v>
      </c>
      <c r="F28" s="358"/>
      <c r="G28" s="358"/>
    </row>
    <row r="29" spans="1:10">
      <c r="A29" s="358" t="s">
        <v>256</v>
      </c>
      <c r="B29" s="358"/>
      <c r="C29" s="358"/>
      <c r="D29" s="358"/>
      <c r="E29" s="357" t="s">
        <v>257</v>
      </c>
      <c r="F29" s="363"/>
      <c r="G29" s="358"/>
    </row>
    <row r="30" spans="1:10">
      <c r="A30" s="358"/>
      <c r="B30" s="367" t="s">
        <v>62</v>
      </c>
      <c r="C30" s="358"/>
      <c r="D30" s="358"/>
      <c r="E30" s="357" t="s">
        <v>91</v>
      </c>
      <c r="F30" s="362"/>
      <c r="G30" s="358"/>
    </row>
    <row r="31" spans="1:10" ht="18" customHeight="1">
      <c r="A31" s="358"/>
      <c r="B31" s="367" t="s">
        <v>35</v>
      </c>
      <c r="C31" s="358"/>
      <c r="D31" s="358"/>
      <c r="E31" s="357" t="s">
        <v>250</v>
      </c>
      <c r="F31" s="362"/>
      <c r="G31" s="358"/>
    </row>
    <row r="32" spans="1:10" ht="20.25" customHeight="1">
      <c r="A32" s="358"/>
      <c r="B32" s="367" t="s">
        <v>298</v>
      </c>
      <c r="C32" s="358"/>
      <c r="D32" s="358"/>
      <c r="E32" s="357" t="s">
        <v>299</v>
      </c>
      <c r="F32" s="366"/>
      <c r="G32" s="358"/>
    </row>
    <row r="33" spans="1:7">
      <c r="A33" s="228"/>
      <c r="B33" s="228"/>
      <c r="C33" s="228"/>
      <c r="D33" s="219"/>
      <c r="E33" s="219"/>
      <c r="F33" s="228"/>
      <c r="G33" s="228"/>
    </row>
    <row r="34" spans="1:7">
      <c r="A34" s="228"/>
      <c r="B34" s="228"/>
      <c r="C34" s="228"/>
      <c r="D34" s="219"/>
      <c r="E34" s="219"/>
      <c r="F34" s="228"/>
      <c r="G34" s="228"/>
    </row>
    <row r="35" spans="1:7">
      <c r="A35" s="228"/>
      <c r="B35" s="228"/>
      <c r="C35" s="228"/>
      <c r="D35" s="219"/>
      <c r="E35" s="219"/>
      <c r="F35" s="228"/>
      <c r="G35" s="228"/>
    </row>
    <row r="36" spans="1:7">
      <c r="A36" s="223"/>
      <c r="B36" s="219"/>
      <c r="C36" s="375"/>
      <c r="D36" s="228"/>
      <c r="E36" s="228"/>
      <c r="F36" s="228"/>
      <c r="G36" s="228"/>
    </row>
    <row r="37" spans="1:7">
      <c r="A37" s="15"/>
      <c r="B37" s="5"/>
    </row>
    <row r="38" spans="1:7">
      <c r="A38" s="5"/>
      <c r="B38" s="5"/>
    </row>
    <row r="39" spans="1:7">
      <c r="A39" s="5"/>
      <c r="B39" s="5"/>
    </row>
    <row r="40" spans="1:7">
      <c r="A40" s="5"/>
      <c r="B40" s="5"/>
    </row>
    <row r="41" spans="1:7">
      <c r="A41" s="5"/>
      <c r="B41" s="5"/>
    </row>
    <row r="42" spans="1:7">
      <c r="A42" s="12"/>
      <c r="B42" s="5"/>
    </row>
    <row r="43" spans="1:7">
      <c r="A43" s="12"/>
      <c r="B43" s="5"/>
    </row>
    <row r="44" spans="1:7">
      <c r="A44" s="11"/>
      <c r="B44" s="5"/>
    </row>
    <row r="45" spans="1:7">
      <c r="A45" s="5"/>
      <c r="B45" s="5"/>
    </row>
    <row r="46" spans="1:7">
      <c r="A46" s="5"/>
      <c r="B46" s="5"/>
    </row>
    <row r="47" spans="1:7">
      <c r="A47" s="5"/>
      <c r="B47" s="5"/>
    </row>
    <row r="48" spans="1:7">
      <c r="A48" s="5"/>
      <c r="B48" s="5"/>
    </row>
    <row r="49" spans="1:2">
      <c r="A49" s="5"/>
      <c r="B49" s="5"/>
    </row>
    <row r="50" spans="1:2">
      <c r="A50" s="5"/>
      <c r="B50" s="5"/>
    </row>
    <row r="51" spans="1:2">
      <c r="A51" s="5"/>
      <c r="B51" s="5"/>
    </row>
    <row r="52" spans="1:2">
      <c r="B52" s="5"/>
    </row>
    <row r="53" spans="1:2">
      <c r="B53" s="5"/>
    </row>
    <row r="54" spans="1:2">
      <c r="B54" s="5"/>
    </row>
    <row r="55" spans="1:2">
      <c r="B55" s="5"/>
    </row>
    <row r="56" spans="1:2">
      <c r="B56" s="5"/>
    </row>
  </sheetData>
  <mergeCells count="2">
    <mergeCell ref="A1:D1"/>
    <mergeCell ref="A2:D2"/>
  </mergeCells>
  <phoneticPr fontId="0" type="noConversion"/>
  <pageMargins left="0.75" right="0.28999999999999998" top="0.55000000000000004" bottom="0.22" header="0.28000000000000003" footer="0.2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F10" sqref="F10"/>
    </sheetView>
  </sheetViews>
  <sheetFormatPr defaultRowHeight="23.25"/>
  <cols>
    <col min="1" max="1" width="59" style="4" customWidth="1"/>
    <col min="2" max="2" width="10.140625" style="4" customWidth="1"/>
    <col min="3" max="16384" width="9.140625" style="4"/>
  </cols>
  <sheetData>
    <row r="1" spans="1:2">
      <c r="A1" s="414" t="s">
        <v>17</v>
      </c>
      <c r="B1" s="414"/>
    </row>
    <row r="2" spans="1:2">
      <c r="A2" s="414" t="s">
        <v>279</v>
      </c>
      <c r="B2" s="414"/>
    </row>
    <row r="3" spans="1:2">
      <c r="A3" s="74" t="s">
        <v>140</v>
      </c>
      <c r="B3" s="74"/>
    </row>
    <row r="4" spans="1:2">
      <c r="A4" s="74"/>
      <c r="B4" s="74"/>
    </row>
    <row r="5" spans="1:2">
      <c r="A5" s="4" t="s">
        <v>194</v>
      </c>
      <c r="B5" s="46">
        <v>186.45</v>
      </c>
    </row>
    <row r="6" spans="1:2">
      <c r="A6" s="4" t="s">
        <v>249</v>
      </c>
      <c r="B6" s="46">
        <v>223.74</v>
      </c>
    </row>
    <row r="7" spans="1:2">
      <c r="A7" s="4" t="s">
        <v>141</v>
      </c>
      <c r="B7" s="17">
        <v>1984.01</v>
      </c>
    </row>
    <row r="8" spans="1:2">
      <c r="A8" s="4" t="s">
        <v>280</v>
      </c>
      <c r="B8" s="17">
        <v>35200</v>
      </c>
    </row>
    <row r="9" spans="1:2" ht="24" thickBot="1">
      <c r="B9" s="136">
        <f>SUM(B5:B8)</f>
        <v>37594.199999999997</v>
      </c>
    </row>
    <row r="10" spans="1:2" ht="24" thickTop="1"/>
  </sheetData>
  <mergeCells count="2">
    <mergeCell ref="A2:B2"/>
    <mergeCell ref="A1:B1"/>
  </mergeCells>
  <phoneticPr fontId="0" type="noConversion"/>
  <pageMargins left="2.1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B11" sqref="B11"/>
    </sheetView>
  </sheetViews>
  <sheetFormatPr defaultRowHeight="23.25"/>
  <cols>
    <col min="1" max="1" width="55.140625" style="4" customWidth="1"/>
    <col min="2" max="2" width="10.7109375" style="4" customWidth="1"/>
    <col min="3" max="16384" width="9.140625" style="4"/>
  </cols>
  <sheetData>
    <row r="1" spans="1:3">
      <c r="A1" s="414" t="s">
        <v>17</v>
      </c>
      <c r="B1" s="414"/>
      <c r="C1" s="18"/>
    </row>
    <row r="2" spans="1:3">
      <c r="A2" s="414" t="s">
        <v>277</v>
      </c>
      <c r="B2" s="414"/>
      <c r="C2" s="18"/>
    </row>
    <row r="3" spans="1:3">
      <c r="A3" s="415" t="s">
        <v>139</v>
      </c>
      <c r="B3" s="415"/>
      <c r="C3" s="16"/>
    </row>
    <row r="5" spans="1:3">
      <c r="A5" s="4" t="s">
        <v>90</v>
      </c>
      <c r="B5" s="17">
        <v>585.65</v>
      </c>
    </row>
    <row r="6" spans="1:3">
      <c r="A6" s="4" t="s">
        <v>83</v>
      </c>
      <c r="B6" s="17">
        <v>10269.86</v>
      </c>
    </row>
    <row r="7" spans="1:3">
      <c r="A7" s="4" t="s">
        <v>275</v>
      </c>
      <c r="B7" s="17">
        <v>19315</v>
      </c>
    </row>
    <row r="8" spans="1:3">
      <c r="A8" s="4" t="s">
        <v>278</v>
      </c>
      <c r="B8" s="137">
        <v>35200</v>
      </c>
    </row>
    <row r="9" spans="1:3" ht="24" thickBot="1">
      <c r="A9" s="4" t="s">
        <v>89</v>
      </c>
      <c r="B9" s="136">
        <f>SUM(B5:B8)</f>
        <v>65370.51</v>
      </c>
    </row>
    <row r="10" spans="1:3" ht="24" thickTop="1"/>
  </sheetData>
  <mergeCells count="3">
    <mergeCell ref="A1:B1"/>
    <mergeCell ref="A2:B2"/>
    <mergeCell ref="A3:B3"/>
  </mergeCells>
  <phoneticPr fontId="0" type="noConversion"/>
  <pageMargins left="2.2200000000000002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H8" sqref="H8"/>
    </sheetView>
  </sheetViews>
  <sheetFormatPr defaultRowHeight="23.25"/>
  <cols>
    <col min="1" max="1" width="55.140625" style="4" customWidth="1"/>
    <col min="2" max="2" width="12.140625" style="4" customWidth="1"/>
    <col min="3" max="16384" width="9.140625" style="4"/>
  </cols>
  <sheetData>
    <row r="1" spans="1:3">
      <c r="A1" s="414" t="s">
        <v>17</v>
      </c>
      <c r="B1" s="414"/>
      <c r="C1" s="18"/>
    </row>
    <row r="2" spans="1:3">
      <c r="A2" s="416" t="s">
        <v>274</v>
      </c>
      <c r="B2" s="416"/>
      <c r="C2" s="18"/>
    </row>
    <row r="3" spans="1:3">
      <c r="A3" s="415" t="s">
        <v>139</v>
      </c>
      <c r="B3" s="415"/>
      <c r="C3" s="16"/>
    </row>
    <row r="5" spans="1:3">
      <c r="A5" s="4" t="s">
        <v>67</v>
      </c>
      <c r="B5" s="17">
        <v>186.45</v>
      </c>
    </row>
    <row r="6" spans="1:3">
      <c r="A6" s="4" t="s">
        <v>249</v>
      </c>
      <c r="B6" s="17">
        <v>8308.74</v>
      </c>
    </row>
    <row r="7" spans="1:3">
      <c r="A7" s="4" t="s">
        <v>83</v>
      </c>
      <c r="B7" s="17">
        <v>1984.01</v>
      </c>
    </row>
    <row r="8" spans="1:3">
      <c r="A8" s="4" t="s">
        <v>275</v>
      </c>
      <c r="B8" s="17">
        <v>92855</v>
      </c>
    </row>
    <row r="9" spans="1:3">
      <c r="A9" s="4" t="s">
        <v>276</v>
      </c>
      <c r="B9" s="17">
        <v>25812</v>
      </c>
    </row>
    <row r="10" spans="1:3" ht="24" thickBot="1">
      <c r="B10" s="152">
        <f>SUM(B5:B9)</f>
        <v>129146.2</v>
      </c>
    </row>
    <row r="11" spans="1:3" ht="24" thickTop="1">
      <c r="B11" s="151"/>
    </row>
  </sheetData>
  <mergeCells count="3">
    <mergeCell ref="A1:B1"/>
    <mergeCell ref="A2:B2"/>
    <mergeCell ref="A3:B3"/>
  </mergeCells>
  <phoneticPr fontId="0" type="noConversion"/>
  <pageMargins left="2.2834645669291338" right="0.74803149606299213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topLeftCell="A28" zoomScale="75" zoomScaleNormal="73" zoomScaleSheetLayoutView="75" workbookViewId="0">
      <selection activeCell="D41" sqref="D41"/>
    </sheetView>
  </sheetViews>
  <sheetFormatPr defaultRowHeight="21.75"/>
  <cols>
    <col min="1" max="1" width="9.42578125" style="1" customWidth="1"/>
    <col min="2" max="2" width="12.28515625" style="29" customWidth="1"/>
    <col min="3" max="3" width="11.5703125" style="29" customWidth="1"/>
    <col min="4" max="7" width="10" style="3" customWidth="1"/>
    <col min="8" max="8" width="10.140625" style="3" customWidth="1"/>
    <col min="9" max="9" width="9.28515625" style="3" customWidth="1"/>
    <col min="10" max="10" width="10.42578125" style="1" customWidth="1"/>
    <col min="11" max="11" width="6.5703125" style="1" customWidth="1"/>
    <col min="12" max="12" width="8.42578125" style="29" customWidth="1"/>
    <col min="13" max="13" width="7.5703125" style="1" customWidth="1"/>
    <col min="14" max="14" width="8.85546875" style="1" customWidth="1"/>
    <col min="15" max="15" width="9.5703125" style="1" customWidth="1"/>
    <col min="16" max="16" width="8.5703125" style="1" customWidth="1"/>
    <col min="17" max="17" width="9.85546875" style="1" customWidth="1"/>
    <col min="18" max="18" width="8.28515625" style="1" customWidth="1"/>
    <col min="19" max="19" width="6.7109375" style="1" customWidth="1"/>
    <col min="20" max="20" width="9.5703125" style="1" customWidth="1"/>
    <col min="21" max="21" width="9.42578125" style="29" customWidth="1"/>
    <col min="22" max="16384" width="9.140625" style="1"/>
  </cols>
  <sheetData>
    <row r="1" spans="1:27" ht="18" customHeight="1">
      <c r="A1" s="417" t="s">
        <v>36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</row>
    <row r="2" spans="1:27">
      <c r="A2" s="417" t="s">
        <v>37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</row>
    <row r="3" spans="1:27">
      <c r="A3" s="421" t="s">
        <v>282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</row>
    <row r="4" spans="1:27" s="36" customFormat="1" ht="21.75" customHeight="1">
      <c r="A4" s="34" t="s">
        <v>38</v>
      </c>
      <c r="B4" s="418" t="s">
        <v>39</v>
      </c>
      <c r="C4" s="419"/>
      <c r="D4" s="418" t="s">
        <v>75</v>
      </c>
      <c r="E4" s="419"/>
      <c r="F4" s="418" t="s">
        <v>63</v>
      </c>
      <c r="G4" s="419"/>
      <c r="H4" s="418" t="s">
        <v>41</v>
      </c>
      <c r="I4" s="419"/>
      <c r="J4" s="418" t="s">
        <v>42</v>
      </c>
      <c r="K4" s="420"/>
      <c r="L4" s="419"/>
      <c r="M4" s="378" t="s">
        <v>237</v>
      </c>
      <c r="N4" s="49" t="s">
        <v>40</v>
      </c>
      <c r="O4" s="418" t="s">
        <v>242</v>
      </c>
      <c r="P4" s="419"/>
      <c r="Q4" s="49" t="s">
        <v>43</v>
      </c>
      <c r="R4" s="420" t="s">
        <v>75</v>
      </c>
      <c r="S4" s="419"/>
      <c r="T4" s="49" t="s">
        <v>44</v>
      </c>
      <c r="U4" s="422" t="s">
        <v>45</v>
      </c>
    </row>
    <row r="5" spans="1:27" s="37" customFormat="1" thickBot="1">
      <c r="A5" s="35" t="s">
        <v>46</v>
      </c>
      <c r="B5" s="49" t="s">
        <v>47</v>
      </c>
      <c r="C5" s="49" t="s">
        <v>66</v>
      </c>
      <c r="D5" s="49" t="s">
        <v>191</v>
      </c>
      <c r="E5" s="49" t="s">
        <v>236</v>
      </c>
      <c r="F5" s="49" t="s">
        <v>64</v>
      </c>
      <c r="G5" s="49" t="s">
        <v>258</v>
      </c>
      <c r="H5" s="49" t="s">
        <v>49</v>
      </c>
      <c r="I5" s="49" t="s">
        <v>137</v>
      </c>
      <c r="J5" s="49" t="s">
        <v>50</v>
      </c>
      <c r="K5" s="49" t="s">
        <v>51</v>
      </c>
      <c r="L5" s="49" t="s">
        <v>92</v>
      </c>
      <c r="M5" s="49" t="s">
        <v>238</v>
      </c>
      <c r="N5" s="49" t="s">
        <v>48</v>
      </c>
      <c r="O5" s="49" t="s">
        <v>52</v>
      </c>
      <c r="P5" s="49" t="s">
        <v>245</v>
      </c>
      <c r="Q5" s="49" t="s">
        <v>243</v>
      </c>
      <c r="R5" s="49" t="s">
        <v>191</v>
      </c>
      <c r="S5" s="49" t="s">
        <v>53</v>
      </c>
      <c r="T5" s="49" t="s">
        <v>54</v>
      </c>
      <c r="U5" s="423"/>
    </row>
    <row r="6" spans="1:27" s="2" customFormat="1" ht="22.5" thickTop="1">
      <c r="A6" s="41">
        <v>510000</v>
      </c>
      <c r="B6" s="59"/>
      <c r="C6" s="59"/>
      <c r="D6" s="59"/>
      <c r="E6" s="59"/>
      <c r="F6" s="59"/>
      <c r="G6" s="59"/>
      <c r="H6" s="59"/>
      <c r="I6" s="59"/>
      <c r="J6" s="59"/>
      <c r="K6" s="60"/>
      <c r="L6" s="59"/>
      <c r="M6" s="59"/>
      <c r="N6" s="59"/>
      <c r="O6" s="59"/>
      <c r="P6" s="59"/>
      <c r="Q6" s="59"/>
      <c r="R6" s="59"/>
      <c r="S6" s="59"/>
      <c r="T6" s="59"/>
      <c r="U6" s="59"/>
      <c r="V6" s="40"/>
    </row>
    <row r="7" spans="1:27" s="20" customFormat="1" ht="22.5" thickBot="1">
      <c r="A7" s="22" t="s">
        <v>99</v>
      </c>
      <c r="B7" s="56"/>
      <c r="C7" s="56"/>
      <c r="D7" s="56"/>
      <c r="E7" s="56"/>
      <c r="F7" s="56"/>
      <c r="G7" s="56"/>
      <c r="H7" s="56"/>
      <c r="I7" s="56"/>
      <c r="J7" s="75"/>
      <c r="K7" s="57"/>
      <c r="L7" s="56"/>
      <c r="M7" s="56"/>
      <c r="N7" s="56"/>
      <c r="O7" s="56"/>
      <c r="P7" s="56"/>
      <c r="Q7" s="56"/>
      <c r="R7" s="56"/>
      <c r="S7" s="56"/>
      <c r="T7" s="382">
        <v>10290</v>
      </c>
      <c r="U7" s="382">
        <v>10290</v>
      </c>
      <c r="V7" s="27"/>
    </row>
    <row r="8" spans="1:27" s="2" customFormat="1" ht="22.5" thickTop="1">
      <c r="A8" s="22" t="s">
        <v>222</v>
      </c>
      <c r="B8" s="56"/>
      <c r="C8" s="56"/>
      <c r="D8" s="56"/>
      <c r="E8" s="56"/>
      <c r="F8" s="56"/>
      <c r="G8" s="56"/>
      <c r="H8" s="56"/>
      <c r="I8" s="56"/>
      <c r="J8" s="75"/>
      <c r="K8" s="57"/>
      <c r="L8" s="56"/>
      <c r="M8" s="56"/>
      <c r="N8" s="56"/>
      <c r="O8" s="56"/>
      <c r="P8" s="56"/>
      <c r="Q8" s="56"/>
      <c r="R8" s="56"/>
      <c r="S8" s="56"/>
      <c r="T8" s="339">
        <v>14500</v>
      </c>
      <c r="U8" s="339">
        <v>14500</v>
      </c>
      <c r="V8" s="40"/>
    </row>
    <row r="9" spans="1:27" s="2" customFormat="1">
      <c r="A9" s="54" t="s">
        <v>266</v>
      </c>
      <c r="B9" s="58"/>
      <c r="C9" s="58"/>
      <c r="D9" s="58"/>
      <c r="E9" s="58"/>
      <c r="F9" s="58"/>
      <c r="G9" s="58"/>
      <c r="H9" s="58"/>
      <c r="I9" s="58"/>
      <c r="J9" s="79"/>
      <c r="K9" s="383"/>
      <c r="L9" s="58"/>
      <c r="M9" s="58"/>
      <c r="N9" s="58"/>
      <c r="O9" s="58"/>
      <c r="P9" s="58"/>
      <c r="Q9" s="58"/>
      <c r="R9" s="58"/>
      <c r="S9" s="58"/>
      <c r="T9" s="384">
        <v>99000</v>
      </c>
      <c r="U9" s="384">
        <v>99000</v>
      </c>
      <c r="V9" s="40"/>
    </row>
    <row r="10" spans="1:27" s="21" customFormat="1">
      <c r="A10" s="101" t="s">
        <v>20</v>
      </c>
      <c r="B10" s="102"/>
      <c r="C10" s="103"/>
      <c r="D10" s="102"/>
      <c r="E10" s="102"/>
      <c r="F10" s="102"/>
      <c r="G10" s="102"/>
      <c r="H10" s="102"/>
      <c r="I10" s="102"/>
      <c r="J10" s="102"/>
      <c r="K10" s="103"/>
      <c r="L10" s="102"/>
      <c r="M10" s="102"/>
      <c r="N10" s="102"/>
      <c r="O10" s="102"/>
      <c r="P10" s="102"/>
      <c r="Q10" s="102"/>
      <c r="R10" s="102"/>
      <c r="S10" s="102"/>
      <c r="T10" s="340">
        <v>123790</v>
      </c>
      <c r="U10" s="340">
        <v>123790</v>
      </c>
      <c r="V10" s="28"/>
      <c r="X10" s="21" t="s">
        <v>89</v>
      </c>
    </row>
    <row r="11" spans="1:27" s="21" customFormat="1" ht="24" thickBot="1">
      <c r="A11" s="105" t="s">
        <v>78</v>
      </c>
      <c r="B11" s="104"/>
      <c r="C11" s="104"/>
      <c r="D11" s="104"/>
      <c r="E11" s="104"/>
      <c r="F11" s="104"/>
      <c r="G11" s="104"/>
      <c r="H11" s="104"/>
      <c r="I11" s="104"/>
      <c r="J11" s="147"/>
      <c r="K11" s="106"/>
      <c r="L11" s="104"/>
      <c r="M11" s="104"/>
      <c r="N11" s="104"/>
      <c r="O11" s="104"/>
      <c r="P11" s="104"/>
      <c r="Q11" s="104"/>
      <c r="R11" s="104"/>
      <c r="S11" s="104"/>
      <c r="T11" s="180">
        <v>750478.5</v>
      </c>
      <c r="U11" s="180">
        <v>750478.5</v>
      </c>
      <c r="V11" s="28"/>
      <c r="X11" s="21" t="s">
        <v>89</v>
      </c>
      <c r="Z11" s="21" t="s">
        <v>89</v>
      </c>
      <c r="AA11" s="21" t="s">
        <v>89</v>
      </c>
    </row>
    <row r="12" spans="1:27" s="38" customFormat="1" ht="16.5" customHeight="1" thickTop="1">
      <c r="A12" s="141" t="s">
        <v>107</v>
      </c>
      <c r="B12" s="125"/>
      <c r="C12" s="134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342"/>
      <c r="U12" s="343"/>
      <c r="V12" s="87"/>
    </row>
    <row r="13" spans="1:27" s="38" customFormat="1" ht="16.5" customHeight="1">
      <c r="A13" s="22" t="s">
        <v>128</v>
      </c>
      <c r="B13" s="130">
        <v>60130</v>
      </c>
      <c r="C13" s="135">
        <v>33230</v>
      </c>
      <c r="D13" s="133"/>
      <c r="E13" s="133"/>
      <c r="F13" s="133"/>
      <c r="G13" s="133"/>
      <c r="H13" s="133"/>
      <c r="I13" s="133"/>
      <c r="J13" s="135">
        <v>23970</v>
      </c>
      <c r="K13" s="133"/>
      <c r="L13" s="133"/>
      <c r="M13" s="133"/>
      <c r="N13" s="133"/>
      <c r="O13" s="133"/>
      <c r="P13" s="133"/>
      <c r="Q13" s="133"/>
      <c r="R13" s="133"/>
      <c r="S13" s="133"/>
      <c r="T13" s="344"/>
      <c r="U13" s="345">
        <v>117330</v>
      </c>
      <c r="V13" s="87"/>
    </row>
    <row r="14" spans="1:27" s="38" customFormat="1" ht="16.5" customHeight="1">
      <c r="A14" s="54" t="s">
        <v>129</v>
      </c>
      <c r="B14" s="153">
        <v>2420</v>
      </c>
      <c r="C14" s="154">
        <v>3370</v>
      </c>
      <c r="D14" s="155"/>
      <c r="E14" s="155"/>
      <c r="F14" s="155"/>
      <c r="G14" s="155"/>
      <c r="H14" s="155"/>
      <c r="I14" s="155"/>
      <c r="J14" s="154">
        <v>1260</v>
      </c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6">
        <v>7050</v>
      </c>
      <c r="V14" s="87"/>
      <c r="W14" s="38" t="s">
        <v>89</v>
      </c>
      <c r="X14" s="38" t="s">
        <v>89</v>
      </c>
    </row>
    <row r="15" spans="1:27" s="38" customFormat="1" ht="16.5" customHeight="1">
      <c r="A15" s="54" t="s">
        <v>130</v>
      </c>
      <c r="B15" s="153">
        <v>3500</v>
      </c>
      <c r="C15" s="154"/>
      <c r="D15" s="155"/>
      <c r="E15" s="155"/>
      <c r="F15" s="155"/>
      <c r="G15" s="155"/>
      <c r="H15" s="155"/>
      <c r="I15" s="155"/>
      <c r="J15" s="154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6">
        <v>3500</v>
      </c>
      <c r="V15" s="87"/>
      <c r="X15" s="38" t="s">
        <v>89</v>
      </c>
    </row>
    <row r="16" spans="1:27" s="38" customFormat="1" ht="16.5" customHeight="1">
      <c r="A16" s="54" t="s">
        <v>131</v>
      </c>
      <c r="B16" s="153">
        <v>72985.48</v>
      </c>
      <c r="C16" s="154">
        <v>14740</v>
      </c>
      <c r="D16" s="155"/>
      <c r="E16" s="155"/>
      <c r="F16" s="155"/>
      <c r="G16" s="154"/>
      <c r="H16" s="154">
        <v>27890</v>
      </c>
      <c r="I16" s="155"/>
      <c r="J16" s="154">
        <v>6530</v>
      </c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346">
        <v>122145.48</v>
      </c>
      <c r="V16" s="87"/>
    </row>
    <row r="17" spans="1:26" s="38" customFormat="1" ht="16.5" customHeight="1">
      <c r="A17" s="54" t="s">
        <v>132</v>
      </c>
      <c r="B17" s="142">
        <v>21223.87</v>
      </c>
      <c r="C17" s="143">
        <v>3210</v>
      </c>
      <c r="D17" s="144"/>
      <c r="E17" s="144"/>
      <c r="F17" s="143">
        <v>3520</v>
      </c>
      <c r="G17" s="144"/>
      <c r="H17" s="143">
        <v>7880</v>
      </c>
      <c r="I17" s="144"/>
      <c r="J17" s="143">
        <v>1670</v>
      </c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347">
        <v>37503.870000000003</v>
      </c>
      <c r="V17" s="87"/>
    </row>
    <row r="18" spans="1:26" s="38" customFormat="1" ht="16.5" customHeight="1">
      <c r="A18" s="107" t="s">
        <v>20</v>
      </c>
      <c r="B18" s="103">
        <v>160259.35</v>
      </c>
      <c r="C18" s="396">
        <v>54550</v>
      </c>
      <c r="D18" s="396"/>
      <c r="E18" s="396"/>
      <c r="F18" s="396">
        <v>3520</v>
      </c>
      <c r="G18" s="396"/>
      <c r="H18" s="396">
        <v>35770</v>
      </c>
      <c r="I18" s="396"/>
      <c r="J18" s="396">
        <v>33430</v>
      </c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48">
        <v>287529.34999999998</v>
      </c>
      <c r="V18" s="87"/>
    </row>
    <row r="19" spans="1:26" s="38" customFormat="1" ht="16.5" customHeight="1" thickBot="1">
      <c r="A19" s="109" t="s">
        <v>78</v>
      </c>
      <c r="B19" s="106">
        <v>1582712.41</v>
      </c>
      <c r="C19" s="127">
        <v>605850</v>
      </c>
      <c r="D19" s="127"/>
      <c r="E19" s="127"/>
      <c r="F19" s="127">
        <v>42720</v>
      </c>
      <c r="G19" s="127"/>
      <c r="H19" s="181">
        <v>245460</v>
      </c>
      <c r="I19" s="127"/>
      <c r="J19" s="127">
        <v>238480</v>
      </c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349">
        <v>2715222.41</v>
      </c>
      <c r="V19" s="87"/>
    </row>
    <row r="20" spans="1:26" s="38" customFormat="1" ht="18.75" customHeight="1" thickTop="1">
      <c r="A20" s="88" t="s">
        <v>105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 t="s">
        <v>89</v>
      </c>
      <c r="S20" s="47"/>
      <c r="T20" s="47"/>
      <c r="U20" s="89"/>
      <c r="V20" s="42"/>
      <c r="W20" s="38" t="s">
        <v>89</v>
      </c>
      <c r="Y20" s="38" t="s">
        <v>89</v>
      </c>
    </row>
    <row r="21" spans="1:26" s="92" customFormat="1" ht="18.75" customHeight="1">
      <c r="A21" s="138" t="s">
        <v>223</v>
      </c>
      <c r="B21" s="139">
        <v>42840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8"/>
      <c r="N21" s="146"/>
      <c r="O21" s="146"/>
      <c r="P21" s="146"/>
      <c r="Q21" s="140"/>
      <c r="R21" s="140"/>
      <c r="S21" s="140"/>
      <c r="T21" s="140"/>
      <c r="U21" s="139">
        <v>42840</v>
      </c>
    </row>
    <row r="22" spans="1:26" s="92" customFormat="1" ht="18.75" customHeight="1">
      <c r="A22" s="160" t="s">
        <v>231</v>
      </c>
      <c r="B22" s="161">
        <v>3510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0"/>
      <c r="N22" s="162"/>
      <c r="O22" s="162"/>
      <c r="P22" s="162"/>
      <c r="Q22" s="163"/>
      <c r="R22" s="163"/>
      <c r="S22" s="163"/>
      <c r="T22" s="163"/>
      <c r="U22" s="161">
        <v>3510</v>
      </c>
    </row>
    <row r="23" spans="1:26" s="92" customFormat="1" ht="18.75" customHeight="1">
      <c r="A23" s="160" t="s">
        <v>232</v>
      </c>
      <c r="B23" s="161">
        <v>3510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0"/>
      <c r="N23" s="162"/>
      <c r="O23" s="162"/>
      <c r="P23" s="162"/>
      <c r="Q23" s="163"/>
      <c r="R23" s="163"/>
      <c r="S23" s="163"/>
      <c r="T23" s="163"/>
      <c r="U23" s="161">
        <v>3510</v>
      </c>
      <c r="X23" s="92" t="s">
        <v>89</v>
      </c>
      <c r="Z23" s="92" t="s">
        <v>89</v>
      </c>
    </row>
    <row r="24" spans="1:26" s="77" customFormat="1">
      <c r="A24" s="63">
        <v>210400</v>
      </c>
      <c r="B24" s="75">
        <v>7200</v>
      </c>
      <c r="C24" s="61"/>
      <c r="D24" s="157"/>
      <c r="E24" s="157"/>
      <c r="F24" s="157"/>
      <c r="G24" s="158"/>
      <c r="H24" s="61"/>
      <c r="I24" s="61"/>
      <c r="J24" s="159"/>
      <c r="K24" s="48"/>
      <c r="L24" s="158"/>
      <c r="M24" s="48"/>
      <c r="N24" s="157"/>
      <c r="O24" s="157"/>
      <c r="P24" s="157"/>
      <c r="Q24" s="48"/>
      <c r="R24" s="48"/>
      <c r="S24" s="48"/>
      <c r="T24" s="48"/>
      <c r="U24" s="75">
        <v>7200</v>
      </c>
      <c r="X24" s="77" t="s">
        <v>89</v>
      </c>
      <c r="Y24" s="77" t="s">
        <v>89</v>
      </c>
    </row>
    <row r="25" spans="1:26" s="77" customFormat="1">
      <c r="A25" s="78">
        <v>210600</v>
      </c>
      <c r="B25" s="79">
        <v>200400</v>
      </c>
      <c r="C25" s="62"/>
      <c r="D25" s="80"/>
      <c r="E25" s="80"/>
      <c r="F25" s="80"/>
      <c r="G25" s="81"/>
      <c r="H25" s="62"/>
      <c r="I25" s="62"/>
      <c r="J25" s="82"/>
      <c r="K25" s="83"/>
      <c r="L25" s="81"/>
      <c r="M25" s="83"/>
      <c r="N25" s="80"/>
      <c r="O25" s="80"/>
      <c r="P25" s="80"/>
      <c r="Q25" s="83"/>
      <c r="R25" s="83"/>
      <c r="S25" s="83"/>
      <c r="T25" s="83"/>
      <c r="U25" s="350">
        <v>200400</v>
      </c>
    </row>
    <row r="26" spans="1:26" s="39" customFormat="1" ht="23.25">
      <c r="A26" s="112" t="s">
        <v>20</v>
      </c>
      <c r="B26" s="148">
        <v>257460</v>
      </c>
      <c r="C26" s="113"/>
      <c r="D26" s="114"/>
      <c r="E26" s="114"/>
      <c r="F26" s="114"/>
      <c r="G26" s="115"/>
      <c r="H26" s="116"/>
      <c r="I26" s="115"/>
      <c r="J26" s="115"/>
      <c r="K26" s="117"/>
      <c r="L26" s="145"/>
      <c r="M26" s="117"/>
      <c r="N26" s="132"/>
      <c r="O26" s="132"/>
      <c r="P26" s="132"/>
      <c r="Q26" s="116"/>
      <c r="R26" s="117"/>
      <c r="S26" s="117"/>
      <c r="T26" s="117"/>
      <c r="U26" s="397">
        <v>257460</v>
      </c>
    </row>
    <row r="27" spans="1:26" s="19" customFormat="1" ht="22.5" thickBot="1">
      <c r="A27" s="110" t="s">
        <v>78</v>
      </c>
      <c r="B27" s="118">
        <v>2461949.58</v>
      </c>
      <c r="C27" s="119"/>
      <c r="D27" s="111"/>
      <c r="E27" s="111"/>
      <c r="F27" s="111"/>
      <c r="G27" s="111"/>
      <c r="H27" s="128"/>
      <c r="I27" s="121"/>
      <c r="J27" s="131"/>
      <c r="K27" s="105"/>
      <c r="L27" s="128"/>
      <c r="M27" s="105"/>
      <c r="N27" s="121"/>
      <c r="O27" s="121"/>
      <c r="P27" s="121"/>
      <c r="Q27" s="111"/>
      <c r="R27" s="105"/>
      <c r="S27" s="105"/>
      <c r="T27" s="105"/>
      <c r="U27" s="385">
        <v>2461949.58</v>
      </c>
    </row>
    <row r="28" spans="1:26" s="2" customFormat="1" ht="22.5" thickTop="1">
      <c r="A28" s="64">
        <v>531000</v>
      </c>
      <c r="B28" s="86"/>
      <c r="C28" s="93"/>
      <c r="D28" s="94"/>
      <c r="E28" s="94"/>
      <c r="F28" s="94"/>
      <c r="G28" s="94"/>
      <c r="H28" s="94"/>
      <c r="I28" s="94"/>
      <c r="J28" s="95"/>
      <c r="K28" s="66"/>
      <c r="L28" s="96"/>
      <c r="M28" s="66"/>
      <c r="N28" s="96"/>
      <c r="O28" s="96"/>
      <c r="P28" s="96"/>
      <c r="Q28" s="94"/>
      <c r="R28" s="66"/>
      <c r="S28" s="66"/>
      <c r="T28" s="66"/>
      <c r="U28" s="58"/>
    </row>
    <row r="29" spans="1:26" s="2" customFormat="1" ht="23.25">
      <c r="A29" s="65">
        <v>310400</v>
      </c>
      <c r="B29" s="68">
        <v>7350</v>
      </c>
      <c r="C29" s="98">
        <v>1600</v>
      </c>
      <c r="D29" s="76"/>
      <c r="E29" s="76"/>
      <c r="F29" s="76"/>
      <c r="G29" s="76"/>
      <c r="H29" s="76"/>
      <c r="I29" s="76"/>
      <c r="J29" s="99"/>
      <c r="K29" s="67"/>
      <c r="L29" s="100"/>
      <c r="M29" s="67"/>
      <c r="N29" s="100"/>
      <c r="O29" s="100"/>
      <c r="P29" s="100"/>
      <c r="Q29" s="76"/>
      <c r="R29" s="67"/>
      <c r="S29" s="67"/>
      <c r="T29" s="67"/>
      <c r="U29" s="68">
        <f>SUM(B29:T29)</f>
        <v>8950</v>
      </c>
    </row>
    <row r="30" spans="1:26" s="2" customFormat="1" ht="23.25">
      <c r="A30" s="65">
        <v>310600</v>
      </c>
      <c r="B30" s="68">
        <v>31202.84</v>
      </c>
      <c r="C30" s="98"/>
      <c r="D30" s="76"/>
      <c r="E30" s="76"/>
      <c r="F30" s="76"/>
      <c r="G30" s="76"/>
      <c r="H30" s="76"/>
      <c r="I30" s="76"/>
      <c r="J30" s="99"/>
      <c r="K30" s="67"/>
      <c r="L30" s="100"/>
      <c r="M30" s="67"/>
      <c r="N30" s="100"/>
      <c r="O30" s="100"/>
      <c r="P30" s="100"/>
      <c r="Q30" s="76"/>
      <c r="R30" s="67"/>
      <c r="S30" s="67"/>
      <c r="T30" s="67"/>
      <c r="U30" s="380">
        <v>31202.84</v>
      </c>
    </row>
    <row r="31" spans="1:26" s="2" customFormat="1" ht="23.25">
      <c r="A31" s="122" t="s">
        <v>20</v>
      </c>
      <c r="B31" s="149">
        <v>38552.839999999997</v>
      </c>
      <c r="C31" s="123">
        <v>1600</v>
      </c>
      <c r="D31" s="108" t="s">
        <v>5</v>
      </c>
      <c r="E31" s="108"/>
      <c r="F31" s="108"/>
      <c r="G31" s="102"/>
      <c r="H31" s="102" t="s">
        <v>5</v>
      </c>
      <c r="I31" s="108"/>
      <c r="J31" s="123" t="s">
        <v>5</v>
      </c>
      <c r="K31" s="101"/>
      <c r="L31" s="124"/>
      <c r="M31" s="101"/>
      <c r="N31" s="124"/>
      <c r="O31" s="124"/>
      <c r="P31" s="124"/>
      <c r="Q31" s="108"/>
      <c r="R31" s="101"/>
      <c r="S31" s="101"/>
      <c r="T31" s="101"/>
      <c r="U31" s="352">
        <v>40152.839999999997</v>
      </c>
    </row>
    <row r="32" spans="1:26" s="2" customFormat="1" ht="24" thickBot="1">
      <c r="A32" s="110" t="s">
        <v>78</v>
      </c>
      <c r="B32" s="97">
        <v>297931.03999999998</v>
      </c>
      <c r="C32" s="119">
        <v>65217</v>
      </c>
      <c r="D32" s="111">
        <v>12000</v>
      </c>
      <c r="E32" s="111"/>
      <c r="F32" s="111"/>
      <c r="G32" s="128"/>
      <c r="H32" s="111">
        <v>2520</v>
      </c>
      <c r="I32" s="111"/>
      <c r="J32" s="120">
        <v>19060.48</v>
      </c>
      <c r="K32" s="105"/>
      <c r="L32" s="121"/>
      <c r="M32" s="105"/>
      <c r="N32" s="121"/>
      <c r="O32" s="121"/>
      <c r="P32" s="121"/>
      <c r="Q32" s="111"/>
      <c r="R32" s="105"/>
      <c r="S32" s="105"/>
      <c r="T32" s="105"/>
      <c r="U32" s="351">
        <v>396728.52</v>
      </c>
    </row>
    <row r="33" spans="1:21" s="2" customFormat="1" ht="16.5" customHeight="1" thickTop="1">
      <c r="A33" s="150"/>
      <c r="B33" s="91"/>
      <c r="C33" s="90"/>
      <c r="D33" s="23"/>
      <c r="E33" s="23"/>
      <c r="F33" s="23"/>
      <c r="G33" s="23"/>
      <c r="H33" s="23"/>
      <c r="I33" s="23"/>
      <c r="J33" s="23"/>
      <c r="K33" s="23"/>
      <c r="L33" s="90"/>
      <c r="M33" s="23"/>
      <c r="N33" s="23"/>
      <c r="O33" s="23"/>
      <c r="P33" s="23"/>
      <c r="Q33" s="23"/>
      <c r="R33" s="23"/>
      <c r="S33" s="23"/>
      <c r="T33" s="23"/>
      <c r="U33" s="91"/>
    </row>
    <row r="34" spans="1:21" s="2" customFormat="1" ht="16.5" customHeight="1">
      <c r="A34" s="150"/>
      <c r="B34" s="91"/>
      <c r="C34" s="90"/>
      <c r="D34" s="23"/>
      <c r="E34" s="23"/>
      <c r="F34" s="23"/>
      <c r="G34" s="23"/>
      <c r="H34" s="23"/>
      <c r="I34" s="23"/>
      <c r="J34" s="23"/>
      <c r="K34" s="23"/>
      <c r="L34" s="90"/>
      <c r="M34" s="23"/>
      <c r="N34" s="23"/>
      <c r="O34" s="23"/>
      <c r="P34" s="23"/>
      <c r="Q34" s="23"/>
      <c r="R34" s="23"/>
      <c r="S34" s="23"/>
      <c r="T34" s="23"/>
      <c r="U34" s="91"/>
    </row>
    <row r="35" spans="1:21" s="2" customFormat="1" ht="16.5" customHeight="1">
      <c r="A35" s="150"/>
      <c r="B35" s="91"/>
      <c r="C35" s="90"/>
      <c r="D35" s="23"/>
      <c r="E35" s="23"/>
      <c r="F35" s="23"/>
      <c r="G35" s="23"/>
      <c r="H35" s="23"/>
      <c r="I35" s="23"/>
      <c r="J35" s="23"/>
      <c r="K35" s="23"/>
      <c r="L35" s="90"/>
      <c r="M35" s="23"/>
      <c r="N35" s="23"/>
      <c r="O35" s="23"/>
      <c r="P35" s="23"/>
      <c r="Q35" s="23"/>
      <c r="R35" s="23"/>
      <c r="S35" s="23"/>
      <c r="T35" s="23"/>
      <c r="U35" s="91"/>
    </row>
    <row r="36" spans="1:21" s="2" customFormat="1" ht="16.5" customHeight="1">
      <c r="A36" s="150"/>
      <c r="B36" s="91"/>
      <c r="C36" s="90"/>
      <c r="D36" s="23"/>
      <c r="E36" s="23"/>
      <c r="F36" s="23"/>
      <c r="G36" s="23"/>
      <c r="H36" s="23"/>
      <c r="I36" s="23"/>
      <c r="J36" s="23"/>
      <c r="K36" s="23"/>
      <c r="L36" s="90"/>
      <c r="M36" s="23"/>
      <c r="N36" s="23"/>
      <c r="O36" s="23"/>
      <c r="P36" s="23"/>
      <c r="Q36" s="23"/>
      <c r="R36" s="23"/>
      <c r="S36" s="23"/>
      <c r="T36" s="23"/>
      <c r="U36" s="91"/>
    </row>
    <row r="37" spans="1:21" s="2" customFormat="1" ht="16.5" customHeight="1">
      <c r="A37" s="150"/>
      <c r="B37" s="91"/>
      <c r="C37" s="90"/>
      <c r="D37" s="23"/>
      <c r="E37" s="23"/>
      <c r="F37" s="23"/>
      <c r="G37" s="23"/>
      <c r="H37" s="23"/>
      <c r="I37" s="23"/>
      <c r="J37" s="23"/>
      <c r="K37" s="23"/>
      <c r="L37" s="90"/>
      <c r="M37" s="23"/>
      <c r="N37" s="23"/>
      <c r="O37" s="23"/>
      <c r="P37" s="23"/>
      <c r="Q37" s="23"/>
      <c r="R37" s="23"/>
      <c r="S37" s="23"/>
      <c r="T37" s="23"/>
      <c r="U37" s="91"/>
    </row>
    <row r="38" spans="1:21" s="2" customFormat="1">
      <c r="A38" s="424" t="s">
        <v>224</v>
      </c>
      <c r="B38" s="424"/>
      <c r="C38" s="424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424"/>
      <c r="U38" s="424"/>
    </row>
    <row r="39" spans="1:21" s="2" customFormat="1" ht="22.5" customHeight="1">
      <c r="A39" s="34" t="s">
        <v>38</v>
      </c>
      <c r="B39" s="418" t="s">
        <v>39</v>
      </c>
      <c r="C39" s="419"/>
      <c r="D39" s="418" t="s">
        <v>75</v>
      </c>
      <c r="E39" s="420"/>
      <c r="F39" s="418" t="s">
        <v>63</v>
      </c>
      <c r="G39" s="419"/>
      <c r="H39" s="418" t="s">
        <v>41</v>
      </c>
      <c r="I39" s="419"/>
      <c r="J39" s="418" t="s">
        <v>42</v>
      </c>
      <c r="K39" s="420"/>
      <c r="L39" s="419"/>
      <c r="M39" s="418" t="s">
        <v>40</v>
      </c>
      <c r="N39" s="419"/>
      <c r="O39" s="418" t="s">
        <v>242</v>
      </c>
      <c r="P39" s="419"/>
      <c r="Q39" s="49" t="s">
        <v>43</v>
      </c>
      <c r="R39" s="386" t="s">
        <v>75</v>
      </c>
      <c r="S39" s="387" t="s">
        <v>237</v>
      </c>
      <c r="T39" s="49" t="s">
        <v>44</v>
      </c>
      <c r="U39" s="422" t="s">
        <v>45</v>
      </c>
    </row>
    <row r="40" spans="1:21" s="2" customFormat="1" ht="22.5" thickBot="1">
      <c r="A40" s="35" t="s">
        <v>46</v>
      </c>
      <c r="B40" s="49" t="s">
        <v>47</v>
      </c>
      <c r="C40" s="49" t="s">
        <v>66</v>
      </c>
      <c r="D40" s="49" t="s">
        <v>191</v>
      </c>
      <c r="E40" s="49" t="s">
        <v>236</v>
      </c>
      <c r="F40" s="49" t="s">
        <v>64</v>
      </c>
      <c r="G40" s="49" t="s">
        <v>258</v>
      </c>
      <c r="H40" s="49" t="s">
        <v>49</v>
      </c>
      <c r="I40" s="49" t="s">
        <v>137</v>
      </c>
      <c r="J40" s="49" t="s">
        <v>50</v>
      </c>
      <c r="K40" s="49" t="s">
        <v>51</v>
      </c>
      <c r="L40" s="49" t="s">
        <v>92</v>
      </c>
      <c r="M40" s="49" t="s">
        <v>268</v>
      </c>
      <c r="N40" s="49" t="s">
        <v>48</v>
      </c>
      <c r="O40" s="49" t="s">
        <v>52</v>
      </c>
      <c r="P40" s="49" t="s">
        <v>245</v>
      </c>
      <c r="Q40" s="49" t="s">
        <v>243</v>
      </c>
      <c r="R40" s="49" t="s">
        <v>191</v>
      </c>
      <c r="S40" s="49" t="s">
        <v>238</v>
      </c>
      <c r="T40" s="49" t="s">
        <v>54</v>
      </c>
      <c r="U40" s="423"/>
    </row>
    <row r="41" spans="1:21" s="2" customFormat="1" ht="22.5" thickTop="1">
      <c r="A41" s="41">
        <v>532000</v>
      </c>
      <c r="B41" s="59"/>
      <c r="C41" s="59"/>
      <c r="D41" s="59"/>
      <c r="E41" s="59"/>
      <c r="F41" s="59"/>
      <c r="G41" s="59"/>
      <c r="H41" s="59"/>
      <c r="I41" s="59"/>
      <c r="J41" s="59"/>
      <c r="K41" s="60"/>
      <c r="L41" s="59"/>
      <c r="M41" s="59"/>
      <c r="N41" s="59"/>
      <c r="O41" s="59"/>
      <c r="P41" s="59"/>
      <c r="Q41" s="59"/>
      <c r="R41" s="59"/>
      <c r="S41" s="59"/>
      <c r="T41" s="59"/>
      <c r="U41" s="59"/>
    </row>
    <row r="42" spans="1:21" s="2" customFormat="1">
      <c r="A42" s="22" t="s">
        <v>225</v>
      </c>
      <c r="B42" s="56">
        <v>2028</v>
      </c>
      <c r="C42" s="56"/>
      <c r="D42" s="56"/>
      <c r="E42" s="56"/>
      <c r="F42" s="56">
        <v>6400</v>
      </c>
      <c r="G42" s="56"/>
      <c r="H42" s="56">
        <v>7500</v>
      </c>
      <c r="I42" s="56"/>
      <c r="J42" s="75"/>
      <c r="K42" s="57"/>
      <c r="L42" s="56"/>
      <c r="M42" s="56"/>
      <c r="N42" s="56"/>
      <c r="O42" s="56"/>
      <c r="P42" s="56"/>
      <c r="Q42" s="56"/>
      <c r="R42" s="56"/>
      <c r="S42" s="56"/>
      <c r="T42" s="56"/>
      <c r="U42" s="339">
        <v>15928</v>
      </c>
    </row>
    <row r="43" spans="1:21">
      <c r="A43" s="22" t="s">
        <v>197</v>
      </c>
      <c r="B43" s="56">
        <v>7168</v>
      </c>
      <c r="C43" s="56"/>
      <c r="D43" s="56"/>
      <c r="E43" s="56"/>
      <c r="F43" s="56"/>
      <c r="G43" s="56"/>
      <c r="H43" s="56"/>
      <c r="I43" s="339"/>
      <c r="J43" s="56">
        <v>4616</v>
      </c>
      <c r="K43" s="57"/>
      <c r="L43" s="339">
        <v>1760</v>
      </c>
      <c r="M43" s="56"/>
      <c r="N43" s="56"/>
      <c r="O43" s="339"/>
      <c r="P43" s="56"/>
      <c r="Q43" s="56"/>
      <c r="R43" s="56"/>
      <c r="S43" s="56"/>
      <c r="T43" s="56"/>
      <c r="U43" s="339">
        <v>13544</v>
      </c>
    </row>
    <row r="44" spans="1:21">
      <c r="A44" s="22" t="s">
        <v>283</v>
      </c>
      <c r="B44" s="56">
        <v>4300</v>
      </c>
      <c r="C44" s="56"/>
      <c r="D44" s="56"/>
      <c r="E44" s="56"/>
      <c r="F44" s="56"/>
      <c r="G44" s="56"/>
      <c r="H44" s="56"/>
      <c r="I44" s="339"/>
      <c r="J44" s="56"/>
      <c r="K44" s="57"/>
      <c r="L44" s="339"/>
      <c r="M44" s="56"/>
      <c r="N44" s="56"/>
      <c r="O44" s="339"/>
      <c r="P44" s="56"/>
      <c r="Q44" s="56"/>
      <c r="R44" s="56"/>
      <c r="S44" s="56"/>
      <c r="T44" s="56"/>
      <c r="U44" s="339">
        <v>4300</v>
      </c>
    </row>
    <row r="45" spans="1:21">
      <c r="A45" s="54" t="s">
        <v>267</v>
      </c>
      <c r="B45" s="58">
        <v>13748.1</v>
      </c>
      <c r="C45" s="58">
        <v>12000</v>
      </c>
      <c r="D45" s="58"/>
      <c r="E45" s="58"/>
      <c r="F45" s="58"/>
      <c r="G45" s="58"/>
      <c r="H45" s="58"/>
      <c r="I45" s="384"/>
      <c r="J45" s="58"/>
      <c r="K45" s="383"/>
      <c r="L45" s="384"/>
      <c r="M45" s="58"/>
      <c r="N45" s="58"/>
      <c r="O45" s="384"/>
      <c r="P45" s="58"/>
      <c r="Q45" s="58"/>
      <c r="R45" s="58"/>
      <c r="S45" s="58"/>
      <c r="T45" s="58"/>
      <c r="U45" s="384">
        <v>25748.1</v>
      </c>
    </row>
    <row r="46" spans="1:21">
      <c r="A46" s="101" t="s">
        <v>20</v>
      </c>
      <c r="B46" s="102">
        <v>27244.1</v>
      </c>
      <c r="C46" s="102">
        <v>12000</v>
      </c>
      <c r="D46" s="381" t="s">
        <v>5</v>
      </c>
      <c r="E46" s="102" t="s">
        <v>5</v>
      </c>
      <c r="F46" s="102">
        <v>6400</v>
      </c>
      <c r="G46" s="102"/>
      <c r="H46" s="102">
        <v>7500</v>
      </c>
      <c r="I46" s="340" t="s">
        <v>5</v>
      </c>
      <c r="J46" s="102">
        <v>4616</v>
      </c>
      <c r="K46" s="103"/>
      <c r="L46" s="340">
        <v>1760</v>
      </c>
      <c r="M46" s="102"/>
      <c r="N46" s="102" t="s">
        <v>5</v>
      </c>
      <c r="O46" s="340" t="s">
        <v>5</v>
      </c>
      <c r="P46" s="102" t="s">
        <v>5</v>
      </c>
      <c r="Q46" s="102" t="s">
        <v>5</v>
      </c>
      <c r="R46" s="102" t="s">
        <v>5</v>
      </c>
      <c r="S46" s="102"/>
      <c r="T46" s="102"/>
      <c r="U46" s="389">
        <v>59520.1</v>
      </c>
    </row>
    <row r="47" spans="1:21" ht="24" thickBot="1">
      <c r="A47" s="105" t="s">
        <v>78</v>
      </c>
      <c r="B47" s="104">
        <v>959579.67</v>
      </c>
      <c r="C47" s="104">
        <v>41695.300000000003</v>
      </c>
      <c r="D47" s="104">
        <v>11577</v>
      </c>
      <c r="E47" s="104">
        <v>8400</v>
      </c>
      <c r="F47" s="180">
        <v>496361</v>
      </c>
      <c r="G47" s="104"/>
      <c r="H47" s="104">
        <v>88142.21</v>
      </c>
      <c r="I47" s="341">
        <v>83482</v>
      </c>
      <c r="J47" s="147">
        <v>11596</v>
      </c>
      <c r="K47" s="106"/>
      <c r="L47" s="341">
        <v>96040</v>
      </c>
      <c r="M47" s="180"/>
      <c r="N47" s="180">
        <v>10158</v>
      </c>
      <c r="O47" s="180">
        <v>156130</v>
      </c>
      <c r="P47" s="180">
        <v>50260</v>
      </c>
      <c r="Q47" s="104">
        <v>67545</v>
      </c>
      <c r="R47" s="180">
        <v>6890</v>
      </c>
      <c r="S47" s="388">
        <v>2000</v>
      </c>
      <c r="T47" s="104"/>
      <c r="U47" s="353">
        <v>2089856.18</v>
      </c>
    </row>
    <row r="48" spans="1:21" ht="22.5" thickTop="1">
      <c r="A48" s="141" t="s">
        <v>116</v>
      </c>
      <c r="B48" s="125"/>
      <c r="C48" s="134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354"/>
    </row>
    <row r="49" spans="1:26">
      <c r="A49" s="22" t="s">
        <v>226</v>
      </c>
      <c r="B49" s="135">
        <v>32214</v>
      </c>
      <c r="C49" s="135">
        <v>120</v>
      </c>
      <c r="D49" s="42"/>
      <c r="E49" s="42"/>
      <c r="F49" s="42"/>
      <c r="G49" s="42"/>
      <c r="H49" s="135">
        <v>8800</v>
      </c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345">
        <v>41134</v>
      </c>
    </row>
    <row r="50" spans="1:26">
      <c r="A50" s="22" t="s">
        <v>259</v>
      </c>
      <c r="B50" s="135"/>
      <c r="C50" s="135">
        <v>9800</v>
      </c>
      <c r="D50" s="42"/>
      <c r="E50" s="42"/>
      <c r="F50" s="42"/>
      <c r="G50" s="42"/>
      <c r="H50" s="42"/>
      <c r="I50" s="42"/>
      <c r="J50" s="133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345">
        <v>9800</v>
      </c>
    </row>
    <row r="51" spans="1:26">
      <c r="A51" s="22" t="s">
        <v>284</v>
      </c>
      <c r="B51" s="135">
        <v>2340</v>
      </c>
      <c r="C51" s="135"/>
      <c r="D51" s="42"/>
      <c r="E51" s="42"/>
      <c r="F51" s="42"/>
      <c r="G51" s="42"/>
      <c r="H51" s="42"/>
      <c r="I51" s="42"/>
      <c r="J51" s="135">
        <v>6560</v>
      </c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345">
        <v>8900</v>
      </c>
    </row>
    <row r="52" spans="1:26">
      <c r="A52" s="107" t="s">
        <v>20</v>
      </c>
      <c r="B52" s="103">
        <v>34554</v>
      </c>
      <c r="C52" s="164">
        <v>9920</v>
      </c>
      <c r="D52" s="126"/>
      <c r="E52" s="126"/>
      <c r="F52" s="182" t="s">
        <v>5</v>
      </c>
      <c r="G52" s="126"/>
      <c r="H52" s="126">
        <v>8800</v>
      </c>
      <c r="I52" s="126"/>
      <c r="J52" s="182">
        <v>6560</v>
      </c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356">
        <v>59834</v>
      </c>
    </row>
    <row r="53" spans="1:26" ht="22.5" thickBot="1">
      <c r="A53" s="109" t="s">
        <v>78</v>
      </c>
      <c r="B53" s="106">
        <v>412037</v>
      </c>
      <c r="C53" s="165">
        <v>44997</v>
      </c>
      <c r="D53" s="127"/>
      <c r="E53" s="127"/>
      <c r="F53" s="181">
        <v>734000</v>
      </c>
      <c r="G53" s="127"/>
      <c r="H53" s="127">
        <v>94036</v>
      </c>
      <c r="I53" s="127"/>
      <c r="J53" s="127">
        <v>145294.76999999999</v>
      </c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355">
        <v>1430364.77</v>
      </c>
      <c r="Z53" s="1" t="s">
        <v>89</v>
      </c>
    </row>
    <row r="54" spans="1:26" ht="22.5" thickTop="1">
      <c r="A54" s="88" t="s">
        <v>110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 t="s">
        <v>89</v>
      </c>
      <c r="S54" s="47"/>
      <c r="T54" s="47"/>
      <c r="U54" s="89"/>
      <c r="X54" s="1" t="s">
        <v>89</v>
      </c>
    </row>
    <row r="55" spans="1:26" ht="24" thickBot="1">
      <c r="A55" s="110" t="s">
        <v>78</v>
      </c>
      <c r="B55" s="97">
        <v>139981.29</v>
      </c>
      <c r="C55" s="119"/>
      <c r="D55" s="111"/>
      <c r="E55" s="111"/>
      <c r="F55" s="111"/>
      <c r="G55" s="111"/>
      <c r="H55" s="128"/>
      <c r="I55" s="121"/>
      <c r="J55" s="131"/>
      <c r="K55" s="105"/>
      <c r="L55" s="128"/>
      <c r="M55" s="105"/>
      <c r="N55" s="121"/>
      <c r="O55" s="121"/>
      <c r="P55" s="121"/>
      <c r="Q55" s="111"/>
      <c r="R55" s="105"/>
      <c r="S55" s="105"/>
      <c r="T55" s="105"/>
      <c r="U55" s="131">
        <v>139981.29</v>
      </c>
      <c r="W55" s="1" t="s">
        <v>89</v>
      </c>
      <c r="Y55" s="1" t="s">
        <v>89</v>
      </c>
    </row>
    <row r="56" spans="1:26" ht="24" thickTop="1">
      <c r="A56" s="64">
        <v>541000</v>
      </c>
      <c r="B56" s="168"/>
      <c r="C56" s="169"/>
      <c r="D56" s="170"/>
      <c r="E56" s="170"/>
      <c r="F56" s="170"/>
      <c r="G56" s="170"/>
      <c r="H56" s="171"/>
      <c r="I56" s="172"/>
      <c r="J56" s="129"/>
      <c r="K56" s="173"/>
      <c r="L56" s="171"/>
      <c r="M56" s="173"/>
      <c r="N56" s="172"/>
      <c r="O56" s="172"/>
      <c r="P56" s="172"/>
      <c r="Q56" s="170"/>
      <c r="R56" s="173"/>
      <c r="S56" s="173"/>
      <c r="T56" s="173"/>
      <c r="U56" s="168"/>
    </row>
    <row r="57" spans="1:26" ht="23.25">
      <c r="A57" s="78">
        <v>410100</v>
      </c>
      <c r="B57" s="390">
        <v>19000</v>
      </c>
      <c r="C57" s="398">
        <v>3100</v>
      </c>
      <c r="D57" s="174"/>
      <c r="E57" s="174"/>
      <c r="F57" s="174"/>
      <c r="G57" s="174"/>
      <c r="H57" s="179"/>
      <c r="I57" s="176"/>
      <c r="J57" s="177"/>
      <c r="K57" s="178"/>
      <c r="L57" s="175"/>
      <c r="M57" s="178"/>
      <c r="N57" s="176"/>
      <c r="O57" s="176"/>
      <c r="P57" s="176"/>
      <c r="Q57" s="174"/>
      <c r="R57" s="178"/>
      <c r="S57" s="178"/>
      <c r="T57" s="178"/>
      <c r="U57" s="391">
        <v>22100</v>
      </c>
    </row>
    <row r="58" spans="1:26" ht="23.25">
      <c r="A58" s="167" t="s">
        <v>20</v>
      </c>
      <c r="B58" s="168">
        <v>19000</v>
      </c>
      <c r="C58" s="169">
        <v>3100</v>
      </c>
      <c r="D58" s="170"/>
      <c r="E58" s="170"/>
      <c r="F58" s="170"/>
      <c r="G58" s="170"/>
      <c r="H58" s="183" t="s">
        <v>5</v>
      </c>
      <c r="I58" s="172"/>
      <c r="J58" s="129"/>
      <c r="K58" s="173"/>
      <c r="L58" s="171"/>
      <c r="M58" s="173"/>
      <c r="N58" s="172"/>
      <c r="O58" s="172"/>
      <c r="P58" s="172"/>
      <c r="Q58" s="170"/>
      <c r="R58" s="173"/>
      <c r="S58" s="173"/>
      <c r="T58" s="173"/>
      <c r="U58" s="392">
        <v>22100</v>
      </c>
    </row>
    <row r="59" spans="1:26" ht="24" thickBot="1">
      <c r="A59" s="110" t="s">
        <v>78</v>
      </c>
      <c r="B59" s="97">
        <v>94880</v>
      </c>
      <c r="C59" s="119">
        <v>3100</v>
      </c>
      <c r="D59" s="111"/>
      <c r="E59" s="111"/>
      <c r="F59" s="111"/>
      <c r="G59" s="111"/>
      <c r="H59" s="166">
        <v>8500</v>
      </c>
      <c r="I59" s="121"/>
      <c r="J59" s="131"/>
      <c r="K59" s="105"/>
      <c r="L59" s="128"/>
      <c r="M59" s="105"/>
      <c r="N59" s="121"/>
      <c r="O59" s="121"/>
      <c r="P59" s="121"/>
      <c r="Q59" s="111"/>
      <c r="R59" s="105"/>
      <c r="S59" s="105"/>
      <c r="T59" s="105"/>
      <c r="U59" s="128">
        <v>106480</v>
      </c>
      <c r="X59" s="1" t="s">
        <v>239</v>
      </c>
    </row>
    <row r="60" spans="1:26" ht="22.5" thickTop="1"/>
  </sheetData>
  <mergeCells count="20">
    <mergeCell ref="U39:U40"/>
    <mergeCell ref="A38:U38"/>
    <mergeCell ref="B39:C39"/>
    <mergeCell ref="J39:L39"/>
    <mergeCell ref="H39:I39"/>
    <mergeCell ref="F39:G39"/>
    <mergeCell ref="D39:E39"/>
    <mergeCell ref="O39:P39"/>
    <mergeCell ref="M39:N39"/>
    <mergeCell ref="A1:U1"/>
    <mergeCell ref="B4:C4"/>
    <mergeCell ref="J4:L4"/>
    <mergeCell ref="A3:U3"/>
    <mergeCell ref="A2:U2"/>
    <mergeCell ref="U4:U5"/>
    <mergeCell ref="H4:I4"/>
    <mergeCell ref="R4:S4"/>
    <mergeCell ref="D4:E4"/>
    <mergeCell ref="F4:G4"/>
    <mergeCell ref="O4:P4"/>
  </mergeCells>
  <phoneticPr fontId="0" type="noConversion"/>
  <pageMargins left="0.17" right="0.2" top="0.39370078740157483" bottom="0" header="0.23622047244094491" footer="0.15748031496062992"/>
  <pageSetup paperSize="9" scale="80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0"/>
  <sheetViews>
    <sheetView topLeftCell="A16" workbookViewId="0">
      <selection activeCell="H35" sqref="H35"/>
    </sheetView>
  </sheetViews>
  <sheetFormatPr defaultRowHeight="23.25"/>
  <cols>
    <col min="1" max="1" width="48.5703125" style="4" customWidth="1"/>
    <col min="2" max="2" width="8" style="9" customWidth="1"/>
    <col min="3" max="3" width="20.28515625" style="69" customWidth="1"/>
    <col min="4" max="4" width="16.42578125" style="50" customWidth="1"/>
    <col min="5" max="5" width="12.5703125" style="8" customWidth="1"/>
    <col min="6" max="6" width="4" style="9" customWidth="1"/>
    <col min="7" max="16384" width="9.140625" style="4"/>
  </cols>
  <sheetData>
    <row r="1" spans="1:7">
      <c r="A1" s="400" t="s">
        <v>0</v>
      </c>
      <c r="B1" s="400"/>
      <c r="C1" s="400"/>
      <c r="D1" s="400"/>
      <c r="E1" s="400"/>
      <c r="F1" s="400"/>
    </row>
    <row r="2" spans="1:7">
      <c r="A2" s="400" t="s">
        <v>97</v>
      </c>
      <c r="B2" s="400"/>
      <c r="C2" s="400"/>
      <c r="D2" s="400"/>
      <c r="E2" s="400"/>
      <c r="F2" s="400"/>
    </row>
    <row r="3" spans="1:7">
      <c r="A3" s="425" t="s">
        <v>271</v>
      </c>
      <c r="B3" s="425"/>
      <c r="C3" s="425"/>
      <c r="D3" s="425"/>
      <c r="E3" s="425"/>
      <c r="F3" s="425"/>
    </row>
    <row r="4" spans="1:7" ht="20.25" customHeight="1">
      <c r="A4" s="184"/>
      <c r="B4" s="184"/>
      <c r="C4" s="185"/>
      <c r="D4" s="186"/>
      <c r="E4" s="187"/>
      <c r="F4" s="187"/>
    </row>
    <row r="5" spans="1:7" s="6" customFormat="1" ht="22.5" customHeight="1">
      <c r="A5" s="188" t="s">
        <v>1</v>
      </c>
      <c r="B5" s="188" t="s">
        <v>2</v>
      </c>
      <c r="C5" s="189" t="s">
        <v>3</v>
      </c>
      <c r="D5" s="188" t="s">
        <v>4</v>
      </c>
      <c r="E5" s="190"/>
      <c r="F5" s="190"/>
      <c r="G5" s="24"/>
    </row>
    <row r="6" spans="1:7" s="6" customFormat="1" ht="22.5" customHeight="1">
      <c r="A6" s="191" t="s">
        <v>233</v>
      </c>
      <c r="B6" s="192">
        <v>110100</v>
      </c>
      <c r="C6" s="193">
        <v>300</v>
      </c>
      <c r="D6" s="194"/>
      <c r="E6" s="190"/>
      <c r="F6" s="190"/>
      <c r="G6" s="24"/>
    </row>
    <row r="7" spans="1:7" ht="21" customHeight="1">
      <c r="A7" s="195" t="s">
        <v>79</v>
      </c>
      <c r="B7" s="196">
        <v>110201</v>
      </c>
      <c r="C7" s="197">
        <v>23258852.710000001</v>
      </c>
      <c r="D7" s="198"/>
      <c r="E7" s="199" t="s">
        <v>89</v>
      </c>
      <c r="F7" s="200"/>
      <c r="G7" s="5"/>
    </row>
    <row r="8" spans="1:7" ht="19.5" customHeight="1">
      <c r="A8" s="201" t="s">
        <v>192</v>
      </c>
      <c r="B8" s="202" t="s">
        <v>98</v>
      </c>
      <c r="C8" s="203">
        <v>2982.12</v>
      </c>
      <c r="D8" s="204"/>
      <c r="E8" s="199"/>
      <c r="F8" s="205"/>
      <c r="G8" s="5"/>
    </row>
    <row r="9" spans="1:7" ht="21" customHeight="1">
      <c r="A9" s="201" t="s">
        <v>80</v>
      </c>
      <c r="B9" s="202" t="s">
        <v>98</v>
      </c>
      <c r="C9" s="197">
        <v>102.14</v>
      </c>
      <c r="D9" s="206"/>
      <c r="E9" s="199"/>
      <c r="F9" s="205"/>
      <c r="G9" s="5"/>
    </row>
    <row r="10" spans="1:7" ht="21.75" customHeight="1">
      <c r="A10" s="201" t="s">
        <v>82</v>
      </c>
      <c r="B10" s="202" t="s">
        <v>98</v>
      </c>
      <c r="C10" s="197">
        <v>6256035.0300000003</v>
      </c>
      <c r="D10" s="206"/>
      <c r="E10" s="199"/>
      <c r="F10" s="205"/>
      <c r="G10" s="5"/>
    </row>
    <row r="11" spans="1:7" ht="21.75" customHeight="1">
      <c r="A11" s="201" t="s">
        <v>227</v>
      </c>
      <c r="B11" s="202"/>
      <c r="C11" s="197">
        <v>1627352.22</v>
      </c>
      <c r="D11" s="206"/>
      <c r="E11" s="199"/>
      <c r="F11" s="205"/>
      <c r="G11" s="5"/>
    </row>
    <row r="12" spans="1:7">
      <c r="A12" s="196" t="s">
        <v>6</v>
      </c>
      <c r="B12" s="202" t="s">
        <v>99</v>
      </c>
      <c r="C12" s="197">
        <v>91313</v>
      </c>
      <c r="D12" s="206"/>
      <c r="E12" s="199"/>
      <c r="F12" s="205"/>
      <c r="G12" s="5"/>
    </row>
    <row r="13" spans="1:7">
      <c r="A13" s="196" t="s">
        <v>68</v>
      </c>
      <c r="B13" s="202"/>
      <c r="C13" s="197"/>
      <c r="D13" s="207">
        <v>102.14</v>
      </c>
      <c r="E13" s="199"/>
      <c r="F13" s="208"/>
      <c r="G13" s="5"/>
    </row>
    <row r="14" spans="1:7">
      <c r="A14" s="196" t="s">
        <v>7</v>
      </c>
      <c r="B14" s="202"/>
      <c r="C14" s="197"/>
      <c r="D14" s="207">
        <v>2982.12</v>
      </c>
      <c r="E14" s="199"/>
      <c r="F14" s="205"/>
      <c r="G14" s="5"/>
    </row>
    <row r="15" spans="1:7">
      <c r="A15" s="196" t="s">
        <v>81</v>
      </c>
      <c r="B15" s="202" t="s">
        <v>101</v>
      </c>
      <c r="C15" s="197"/>
      <c r="D15" s="207">
        <v>1000000</v>
      </c>
      <c r="E15" s="199"/>
      <c r="F15" s="205"/>
      <c r="G15" s="5"/>
    </row>
    <row r="16" spans="1:7">
      <c r="A16" s="196" t="s">
        <v>195</v>
      </c>
      <c r="B16" s="202"/>
      <c r="C16" s="197"/>
      <c r="D16" s="207">
        <v>215082.9</v>
      </c>
      <c r="E16" s="199"/>
      <c r="F16" s="205"/>
      <c r="G16" s="5"/>
    </row>
    <row r="17" spans="1:7">
      <c r="A17" s="196" t="s">
        <v>260</v>
      </c>
      <c r="B17" s="202"/>
      <c r="C17" s="197">
        <v>298820</v>
      </c>
      <c r="D17" s="207"/>
      <c r="E17" s="199"/>
      <c r="F17" s="379"/>
      <c r="G17" s="5"/>
    </row>
    <row r="18" spans="1:7">
      <c r="A18" s="196" t="s">
        <v>16</v>
      </c>
      <c r="B18" s="202"/>
      <c r="C18" s="197"/>
      <c r="D18" s="207">
        <v>7419166.7699999996</v>
      </c>
      <c r="E18" s="199"/>
      <c r="F18" s="205"/>
      <c r="G18" s="5"/>
    </row>
    <row r="19" spans="1:7">
      <c r="A19" s="196" t="s">
        <v>88</v>
      </c>
      <c r="B19" s="202" t="s">
        <v>102</v>
      </c>
      <c r="C19" s="197"/>
      <c r="D19" s="207">
        <v>8612007.5800000001</v>
      </c>
      <c r="E19" s="199"/>
      <c r="F19" s="205"/>
      <c r="G19" s="5"/>
    </row>
    <row r="20" spans="1:7">
      <c r="A20" s="209" t="s">
        <v>209</v>
      </c>
      <c r="B20" s="4"/>
      <c r="C20" s="197"/>
      <c r="D20" s="207">
        <v>169000</v>
      </c>
      <c r="E20" s="199"/>
      <c r="F20" s="205"/>
      <c r="G20" s="5"/>
    </row>
    <row r="21" spans="1:7">
      <c r="A21" s="209" t="s">
        <v>193</v>
      </c>
      <c r="B21" s="213"/>
      <c r="C21" s="197"/>
      <c r="D21" s="207">
        <v>1407500</v>
      </c>
      <c r="E21" s="199"/>
      <c r="F21" s="205"/>
      <c r="G21" s="5"/>
    </row>
    <row r="22" spans="1:7">
      <c r="A22" s="196" t="s">
        <v>248</v>
      </c>
      <c r="B22" s="202"/>
      <c r="C22" s="197"/>
      <c r="D22" s="207">
        <v>13743</v>
      </c>
      <c r="E22" s="199"/>
      <c r="F22" s="205"/>
      <c r="G22" s="5"/>
    </row>
    <row r="23" spans="1:7">
      <c r="A23" s="209" t="s">
        <v>15</v>
      </c>
      <c r="B23" s="202"/>
      <c r="C23" s="197">
        <v>750478.5</v>
      </c>
      <c r="D23" s="207"/>
      <c r="E23" s="199"/>
      <c r="F23" s="205"/>
      <c r="G23" s="5"/>
    </row>
    <row r="24" spans="1:7">
      <c r="A24" s="209" t="s">
        <v>104</v>
      </c>
      <c r="B24" s="202"/>
      <c r="C24" s="197">
        <v>2461949.58</v>
      </c>
      <c r="D24" s="207"/>
      <c r="E24" s="199"/>
      <c r="F24" s="205"/>
      <c r="G24" s="5"/>
    </row>
    <row r="25" spans="1:7">
      <c r="A25" s="196" t="s">
        <v>106</v>
      </c>
      <c r="B25" s="202" t="s">
        <v>107</v>
      </c>
      <c r="C25" s="197">
        <v>2713948.41</v>
      </c>
      <c r="D25" s="207"/>
      <c r="E25" s="199"/>
      <c r="F25" s="205"/>
      <c r="G25" s="5"/>
    </row>
    <row r="26" spans="1:7">
      <c r="A26" s="196" t="s">
        <v>8</v>
      </c>
      <c r="B26" s="202" t="s">
        <v>108</v>
      </c>
      <c r="C26" s="197">
        <v>396728.52</v>
      </c>
      <c r="D26" s="207"/>
      <c r="E26" s="199"/>
      <c r="F26" s="205"/>
      <c r="G26" s="5"/>
    </row>
    <row r="27" spans="1:7">
      <c r="A27" s="196" t="s">
        <v>9</v>
      </c>
      <c r="B27" s="202" t="s">
        <v>109</v>
      </c>
      <c r="C27" s="197">
        <v>2089856.18</v>
      </c>
      <c r="D27" s="207"/>
      <c r="E27" s="199"/>
      <c r="F27" s="205"/>
      <c r="G27" s="5"/>
    </row>
    <row r="28" spans="1:7">
      <c r="A28" s="196" t="s">
        <v>10</v>
      </c>
      <c r="B28" s="202" t="s">
        <v>116</v>
      </c>
      <c r="C28" s="210">
        <v>1430364.77</v>
      </c>
      <c r="D28" s="207"/>
      <c r="E28" s="199"/>
      <c r="F28" s="205"/>
      <c r="G28" s="5"/>
    </row>
    <row r="29" spans="1:7">
      <c r="A29" s="196" t="s">
        <v>11</v>
      </c>
      <c r="B29" s="202" t="s">
        <v>110</v>
      </c>
      <c r="C29" s="248">
        <v>164733.18</v>
      </c>
      <c r="D29" s="207"/>
      <c r="E29" s="199"/>
      <c r="F29" s="205"/>
      <c r="G29" s="5"/>
    </row>
    <row r="30" spans="1:7">
      <c r="A30" s="196" t="s">
        <v>12</v>
      </c>
      <c r="B30" s="4"/>
      <c r="C30" s="197">
        <v>2336100</v>
      </c>
      <c r="D30" s="207"/>
      <c r="E30" s="199"/>
      <c r="F30" s="205"/>
      <c r="G30" s="5"/>
    </row>
    <row r="31" spans="1:7" hidden="1">
      <c r="A31" s="196" t="s">
        <v>94</v>
      </c>
      <c r="B31" s="202" t="s">
        <v>118</v>
      </c>
      <c r="C31" s="211"/>
      <c r="D31" s="212"/>
      <c r="E31" s="199"/>
      <c r="F31" s="205"/>
      <c r="G31" s="5"/>
    </row>
    <row r="32" spans="1:7" hidden="1">
      <c r="A32" s="196" t="s">
        <v>13</v>
      </c>
      <c r="B32" s="202" t="s">
        <v>119</v>
      </c>
      <c r="C32" s="211"/>
      <c r="D32" s="212"/>
      <c r="E32" s="199"/>
      <c r="F32" s="205"/>
      <c r="G32" s="5"/>
    </row>
    <row r="33" spans="1:7" hidden="1">
      <c r="A33" s="196" t="s">
        <v>12</v>
      </c>
      <c r="B33" s="202" t="s">
        <v>117</v>
      </c>
      <c r="C33" s="211"/>
      <c r="D33" s="212"/>
      <c r="E33" s="199"/>
      <c r="F33" s="205"/>
      <c r="G33" s="5"/>
    </row>
    <row r="34" spans="1:7" hidden="1">
      <c r="A34" s="196" t="s">
        <v>114</v>
      </c>
      <c r="B34" s="202" t="s">
        <v>138</v>
      </c>
      <c r="C34" s="211"/>
      <c r="D34" s="212"/>
      <c r="E34" s="199"/>
      <c r="F34" s="205"/>
      <c r="G34" s="5"/>
    </row>
    <row r="35" spans="1:7">
      <c r="A35" s="196" t="s">
        <v>14</v>
      </c>
      <c r="B35" s="214"/>
      <c r="C35" s="211">
        <v>106480</v>
      </c>
      <c r="D35" s="212"/>
      <c r="E35" s="199"/>
      <c r="F35" s="376"/>
      <c r="G35" s="5"/>
    </row>
    <row r="36" spans="1:7">
      <c r="A36" s="196" t="s">
        <v>111</v>
      </c>
      <c r="B36" s="213" t="s">
        <v>112</v>
      </c>
      <c r="C36" s="197"/>
      <c r="D36" s="212">
        <v>25017665.649999999</v>
      </c>
      <c r="E36" s="199"/>
      <c r="F36" s="205"/>
      <c r="G36" s="5" t="s">
        <v>89</v>
      </c>
    </row>
    <row r="37" spans="1:7">
      <c r="A37" s="196" t="s">
        <v>251</v>
      </c>
      <c r="B37" s="214"/>
      <c r="C37" s="211"/>
      <c r="D37" s="212">
        <v>129146.2</v>
      </c>
      <c r="E37" s="199"/>
      <c r="F37" s="205"/>
      <c r="G37" s="5"/>
    </row>
    <row r="38" spans="1:7" ht="24" thickBot="1">
      <c r="A38" s="215"/>
      <c r="B38" s="395"/>
      <c r="C38" s="216">
        <f>SUM(C6:C37)</f>
        <v>43986396.360000014</v>
      </c>
      <c r="D38" s="394">
        <f>SUM(D13:D37)</f>
        <v>43986396.359999999</v>
      </c>
      <c r="E38" s="217"/>
      <c r="F38" s="218"/>
      <c r="G38" s="5"/>
    </row>
    <row r="39" spans="1:7" ht="24" thickTop="1">
      <c r="A39" s="219"/>
      <c r="B39" s="205"/>
      <c r="C39" s="220"/>
      <c r="D39" s="221"/>
      <c r="E39" s="222"/>
      <c r="F39" s="223"/>
    </row>
    <row r="40" spans="1:7" s="5" customFormat="1">
      <c r="A40" s="219"/>
      <c r="B40" s="205"/>
      <c r="C40" s="220"/>
      <c r="D40" s="221"/>
      <c r="E40" s="222"/>
      <c r="F40" s="223"/>
    </row>
    <row r="41" spans="1:7" s="5" customFormat="1">
      <c r="A41" s="219"/>
      <c r="B41" s="205"/>
      <c r="C41" s="220"/>
      <c r="D41" s="221"/>
      <c r="E41" s="222"/>
      <c r="F41" s="223"/>
    </row>
    <row r="42" spans="1:7" s="5" customFormat="1">
      <c r="A42" s="219"/>
      <c r="B42" s="208"/>
      <c r="C42" s="210"/>
      <c r="D42" s="224"/>
      <c r="E42" s="199"/>
      <c r="F42" s="208"/>
    </row>
    <row r="43" spans="1:7" s="5" customFormat="1">
      <c r="A43" s="219"/>
      <c r="B43" s="208"/>
      <c r="C43" s="210"/>
      <c r="D43" s="224"/>
      <c r="E43" s="199"/>
      <c r="F43" s="205"/>
    </row>
    <row r="44" spans="1:7" s="5" customFormat="1">
      <c r="B44" s="12"/>
      <c r="C44" s="70"/>
      <c r="D44" s="51"/>
      <c r="E44" s="7"/>
      <c r="F44" s="11"/>
    </row>
    <row r="45" spans="1:7" s="5" customFormat="1">
      <c r="B45" s="12"/>
      <c r="C45" s="70"/>
      <c r="D45" s="51"/>
      <c r="E45" s="7"/>
      <c r="F45" s="11"/>
    </row>
    <row r="46" spans="1:7" s="5" customFormat="1">
      <c r="B46" s="12"/>
      <c r="C46" s="70"/>
      <c r="D46" s="51"/>
      <c r="E46" s="7"/>
      <c r="F46" s="11"/>
    </row>
    <row r="47" spans="1:7">
      <c r="A47" s="5"/>
      <c r="B47" s="11"/>
      <c r="C47" s="71"/>
      <c r="D47" s="52"/>
      <c r="E47" s="13"/>
      <c r="F47" s="14"/>
    </row>
    <row r="48" spans="1:7">
      <c r="A48" s="5"/>
      <c r="B48" s="11"/>
      <c r="C48" s="70"/>
      <c r="D48" s="51"/>
      <c r="E48" s="7"/>
      <c r="F48" s="11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5"/>
    </row>
    <row r="55" spans="1:1">
      <c r="A55" s="5"/>
    </row>
    <row r="56" spans="1:1">
      <c r="A56" s="5"/>
    </row>
    <row r="57" spans="1:1">
      <c r="A57" s="5"/>
    </row>
    <row r="58" spans="1:1">
      <c r="A58" s="5"/>
    </row>
    <row r="59" spans="1:1">
      <c r="A59" s="5"/>
    </row>
    <row r="60" spans="1:1">
      <c r="A60" s="5"/>
    </row>
  </sheetData>
  <mergeCells count="3">
    <mergeCell ref="A1:F1"/>
    <mergeCell ref="A2:F2"/>
    <mergeCell ref="A3:F3"/>
  </mergeCells>
  <phoneticPr fontId="0" type="noConversion"/>
  <pageMargins left="0.91" right="0.16" top="0.22" bottom="0.19685039370078741" header="0.11811023622047245" footer="0.23622047244094491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5"/>
  <sheetViews>
    <sheetView topLeftCell="A62" zoomScaleSheetLayoutView="100" workbookViewId="0">
      <selection activeCell="F75" sqref="F75"/>
    </sheetView>
  </sheetViews>
  <sheetFormatPr defaultRowHeight="23.25"/>
  <cols>
    <col min="1" max="1" width="16" style="8" customWidth="1"/>
    <col min="2" max="2" width="16" style="55" customWidth="1"/>
    <col min="3" max="3" width="40.28515625" style="4" customWidth="1"/>
    <col min="4" max="4" width="8.85546875" style="10" customWidth="1"/>
    <col min="5" max="5" width="20.85546875" style="55" customWidth="1"/>
    <col min="6" max="16384" width="9.140625" style="4"/>
  </cols>
  <sheetData>
    <row r="1" spans="1:12">
      <c r="A1" s="432" t="s">
        <v>56</v>
      </c>
      <c r="B1" s="432"/>
      <c r="C1" s="432"/>
      <c r="D1" s="432"/>
      <c r="E1" s="432"/>
    </row>
    <row r="2" spans="1:12">
      <c r="A2" s="225" t="s">
        <v>57</v>
      </c>
      <c r="B2" s="226"/>
      <c r="C2" s="227"/>
      <c r="D2" s="228"/>
      <c r="E2" s="226" t="s">
        <v>208</v>
      </c>
    </row>
    <row r="3" spans="1:12">
      <c r="A3" s="225"/>
      <c r="B3" s="226"/>
      <c r="C3" s="227"/>
      <c r="D3" s="228"/>
      <c r="E3" s="229"/>
    </row>
    <row r="4" spans="1:12" s="5" customFormat="1">
      <c r="A4" s="425" t="s">
        <v>18</v>
      </c>
      <c r="B4" s="425"/>
      <c r="C4" s="425"/>
      <c r="D4" s="425"/>
      <c r="E4" s="425"/>
    </row>
    <row r="5" spans="1:12" s="5" customFormat="1">
      <c r="A5" s="218"/>
      <c r="B5" s="230"/>
      <c r="C5" s="231" t="s">
        <v>272</v>
      </c>
      <c r="D5" s="218"/>
      <c r="E5" s="230"/>
      <c r="L5" s="5">
        <v>862245.96</v>
      </c>
    </row>
    <row r="6" spans="1:12">
      <c r="A6" s="184"/>
      <c r="B6" s="232"/>
      <c r="C6" s="231"/>
      <c r="D6" s="233"/>
      <c r="E6" s="232"/>
      <c r="L6" s="4">
        <v>308560.59000000003</v>
      </c>
    </row>
    <row r="7" spans="1:12" s="6" customFormat="1">
      <c r="A7" s="433" t="s">
        <v>19</v>
      </c>
      <c r="B7" s="434"/>
      <c r="C7" s="405" t="s">
        <v>1</v>
      </c>
      <c r="D7" s="435" t="s">
        <v>2</v>
      </c>
      <c r="E7" s="189" t="s">
        <v>20</v>
      </c>
      <c r="L7" s="6">
        <v>115368.09</v>
      </c>
    </row>
    <row r="8" spans="1:12" s="6" customFormat="1">
      <c r="A8" s="234" t="s">
        <v>21</v>
      </c>
      <c r="B8" s="189" t="s">
        <v>22</v>
      </c>
      <c r="C8" s="409"/>
      <c r="D8" s="436"/>
      <c r="E8" s="189" t="s">
        <v>23</v>
      </c>
      <c r="L8" s="6">
        <v>41840</v>
      </c>
    </row>
    <row r="9" spans="1:12">
      <c r="A9" s="235"/>
      <c r="B9" s="236">
        <v>20427434.809999999</v>
      </c>
      <c r="C9" s="237" t="s">
        <v>55</v>
      </c>
      <c r="D9" s="238"/>
      <c r="E9" s="236">
        <v>31798877.670000002</v>
      </c>
    </row>
    <row r="10" spans="1:12">
      <c r="A10" s="239"/>
      <c r="B10" s="197"/>
      <c r="C10" s="240" t="s">
        <v>24</v>
      </c>
      <c r="D10" s="213"/>
      <c r="E10" s="197"/>
    </row>
    <row r="11" spans="1:12">
      <c r="A11" s="241">
        <v>877000</v>
      </c>
      <c r="B11" s="197">
        <v>862245.96</v>
      </c>
      <c r="C11" s="196" t="s">
        <v>25</v>
      </c>
      <c r="D11" s="213" t="s">
        <v>121</v>
      </c>
      <c r="E11" s="197">
        <v>5033.8100000000004</v>
      </c>
    </row>
    <row r="12" spans="1:12">
      <c r="A12" s="241">
        <v>374300</v>
      </c>
      <c r="B12" s="197">
        <v>308560.59000000003</v>
      </c>
      <c r="C12" s="196" t="s">
        <v>26</v>
      </c>
      <c r="D12" s="213" t="s">
        <v>122</v>
      </c>
      <c r="E12" s="197">
        <v>26069</v>
      </c>
    </row>
    <row r="13" spans="1:12">
      <c r="A13" s="241">
        <v>50500</v>
      </c>
      <c r="B13" s="197">
        <v>115368.09</v>
      </c>
      <c r="C13" s="196" t="s">
        <v>27</v>
      </c>
      <c r="D13" s="213" t="s">
        <v>123</v>
      </c>
      <c r="E13" s="197">
        <v>35857.46</v>
      </c>
    </row>
    <row r="14" spans="1:12">
      <c r="A14" s="241">
        <v>93000</v>
      </c>
      <c r="B14" s="197">
        <v>41840</v>
      </c>
      <c r="C14" s="196" t="s">
        <v>28</v>
      </c>
      <c r="D14" s="213" t="s">
        <v>124</v>
      </c>
      <c r="E14" s="197" t="s">
        <v>5</v>
      </c>
    </row>
    <row r="15" spans="1:12">
      <c r="A15" s="241">
        <v>15704700</v>
      </c>
      <c r="B15" s="197">
        <v>13819435.01</v>
      </c>
      <c r="C15" s="196" t="s">
        <v>29</v>
      </c>
      <c r="D15" s="213" t="s">
        <v>125</v>
      </c>
      <c r="E15" s="197">
        <v>1976361.57</v>
      </c>
    </row>
    <row r="16" spans="1:12">
      <c r="A16" s="241">
        <v>500</v>
      </c>
      <c r="B16" s="197" t="s">
        <v>5</v>
      </c>
      <c r="C16" s="196" t="s">
        <v>113</v>
      </c>
      <c r="D16" s="213" t="s">
        <v>126</v>
      </c>
      <c r="E16" s="197" t="s">
        <v>5</v>
      </c>
    </row>
    <row r="17" spans="1:11">
      <c r="A17" s="241">
        <v>9000000</v>
      </c>
      <c r="B17" s="197">
        <v>9870216</v>
      </c>
      <c r="C17" s="196" t="s">
        <v>12</v>
      </c>
      <c r="D17" s="214" t="s">
        <v>127</v>
      </c>
      <c r="E17" s="197" t="s">
        <v>5</v>
      </c>
    </row>
    <row r="18" spans="1:11" ht="24" thickBot="1">
      <c r="A18" s="242">
        <f>SUM(A11+A12+A13+A14+A15+A16+A17)</f>
        <v>26100000</v>
      </c>
      <c r="B18" s="216">
        <f>SUM(B11:B17)</f>
        <v>25017665.649999999</v>
      </c>
      <c r="C18" s="243"/>
      <c r="D18" s="213"/>
      <c r="E18" s="244">
        <f>SUM(E11:E17)</f>
        <v>2043321.84</v>
      </c>
    </row>
    <row r="19" spans="1:11" ht="24" thickTop="1">
      <c r="A19" s="199"/>
      <c r="B19" s="197">
        <v>436867.75</v>
      </c>
      <c r="C19" s="243" t="s">
        <v>133</v>
      </c>
      <c r="D19" s="202"/>
      <c r="E19" s="197">
        <v>37594.199999999997</v>
      </c>
    </row>
    <row r="20" spans="1:11">
      <c r="A20" s="199"/>
      <c r="B20" s="245">
        <v>1005236.52</v>
      </c>
      <c r="C20" s="243" t="s">
        <v>7</v>
      </c>
      <c r="D20" s="213"/>
      <c r="E20" s="197" t="s">
        <v>5</v>
      </c>
      <c r="H20" s="5"/>
      <c r="I20" s="5"/>
      <c r="J20" s="5"/>
      <c r="K20" s="5"/>
    </row>
    <row r="21" spans="1:11">
      <c r="A21" s="199"/>
      <c r="B21" s="211">
        <v>8044400</v>
      </c>
      <c r="C21" s="246" t="s">
        <v>185</v>
      </c>
      <c r="D21" s="214"/>
      <c r="E21" s="211">
        <v>800</v>
      </c>
      <c r="H21" s="5"/>
      <c r="I21" s="5"/>
      <c r="J21" s="5"/>
      <c r="K21" s="5"/>
    </row>
    <row r="22" spans="1:11">
      <c r="A22" s="199"/>
      <c r="B22" s="197">
        <v>966500</v>
      </c>
      <c r="C22" s="196" t="s">
        <v>219</v>
      </c>
      <c r="D22" s="196"/>
      <c r="E22" s="248" t="s">
        <v>5</v>
      </c>
      <c r="H22" s="5"/>
      <c r="I22" s="5"/>
      <c r="J22" s="5" t="s">
        <v>89</v>
      </c>
      <c r="K22" s="5"/>
    </row>
    <row r="23" spans="1:11">
      <c r="A23" s="199"/>
      <c r="B23" s="211">
        <v>593466</v>
      </c>
      <c r="C23" s="196" t="s">
        <v>228</v>
      </c>
      <c r="D23" s="196"/>
      <c r="E23" s="247">
        <v>11110</v>
      </c>
      <c r="H23" s="5"/>
      <c r="I23" s="5"/>
      <c r="J23" s="5"/>
      <c r="K23" s="5"/>
    </row>
    <row r="24" spans="1:11">
      <c r="A24" s="199"/>
      <c r="B24" s="211">
        <v>315940</v>
      </c>
      <c r="C24" s="196" t="s">
        <v>216</v>
      </c>
      <c r="D24" s="196"/>
      <c r="E24" s="250">
        <v>281340</v>
      </c>
      <c r="H24" s="5"/>
      <c r="I24" s="5"/>
      <c r="J24" s="5"/>
      <c r="K24" s="5"/>
    </row>
    <row r="25" spans="1:11">
      <c r="A25" s="199"/>
      <c r="B25" s="197">
        <v>4597499</v>
      </c>
      <c r="C25" s="196" t="s">
        <v>217</v>
      </c>
      <c r="D25" s="196"/>
      <c r="E25" s="250">
        <v>1044000</v>
      </c>
      <c r="G25" s="4" t="s">
        <v>89</v>
      </c>
      <c r="H25" s="5"/>
      <c r="I25" s="5"/>
      <c r="J25" s="5"/>
      <c r="K25" s="5"/>
    </row>
    <row r="26" spans="1:11">
      <c r="A26" s="199"/>
      <c r="B26" s="211">
        <v>203816</v>
      </c>
      <c r="C26" s="196" t="s">
        <v>218</v>
      </c>
      <c r="D26" s="196"/>
      <c r="E26" s="250">
        <v>8616</v>
      </c>
      <c r="G26" s="4" t="s">
        <v>89</v>
      </c>
    </row>
    <row r="27" spans="1:11">
      <c r="A27" s="199"/>
      <c r="B27" s="211">
        <v>1250.8</v>
      </c>
      <c r="C27" s="196" t="s">
        <v>11</v>
      </c>
      <c r="D27" s="196"/>
      <c r="E27" s="250" t="s">
        <v>5</v>
      </c>
    </row>
    <row r="28" spans="1:11">
      <c r="A28" s="199"/>
      <c r="B28" s="211">
        <v>0.32</v>
      </c>
      <c r="C28" s="249" t="s">
        <v>240</v>
      </c>
      <c r="D28" s="202"/>
      <c r="E28" s="250" t="s">
        <v>5</v>
      </c>
    </row>
    <row r="29" spans="1:11">
      <c r="A29" s="199"/>
      <c r="B29" s="197">
        <v>24500</v>
      </c>
      <c r="C29" s="251" t="s">
        <v>262</v>
      </c>
      <c r="D29" s="202"/>
      <c r="E29" s="197" t="s">
        <v>5</v>
      </c>
    </row>
    <row r="30" spans="1:11">
      <c r="A30" s="199"/>
      <c r="B30" s="252">
        <v>1274</v>
      </c>
      <c r="C30" s="251" t="s">
        <v>273</v>
      </c>
      <c r="D30" s="202"/>
      <c r="E30" s="197">
        <v>1274</v>
      </c>
    </row>
    <row r="31" spans="1:11">
      <c r="A31" s="199"/>
      <c r="B31" s="252"/>
      <c r="C31" s="251"/>
      <c r="D31" s="202"/>
      <c r="E31" s="197"/>
    </row>
    <row r="32" spans="1:11">
      <c r="A32" s="199"/>
      <c r="B32" s="252"/>
      <c r="C32" s="251"/>
      <c r="D32" s="202"/>
      <c r="E32" s="197"/>
    </row>
    <row r="33" spans="1:9">
      <c r="A33" s="199"/>
      <c r="B33" s="253">
        <f>SUM(B19:B32)</f>
        <v>16190750.390000001</v>
      </c>
      <c r="C33" s="254" t="s">
        <v>77</v>
      </c>
      <c r="D33" s="202"/>
      <c r="E33" s="253">
        <f>SUM(E19:E32)</f>
        <v>1384734.2</v>
      </c>
    </row>
    <row r="34" spans="1:9" ht="24" thickBot="1">
      <c r="A34" s="199"/>
      <c r="B34" s="216">
        <f>SUM(B18+B33)</f>
        <v>41208416.039999999</v>
      </c>
      <c r="C34" s="255" t="s">
        <v>61</v>
      </c>
      <c r="D34" s="202"/>
      <c r="E34" s="216">
        <f>SUM(E18+E33)</f>
        <v>3428056.04</v>
      </c>
    </row>
    <row r="35" spans="1:9" ht="24" thickTop="1">
      <c r="A35" s="199"/>
      <c r="B35" s="256"/>
      <c r="C35" s="187"/>
      <c r="D35" s="208"/>
      <c r="E35" s="256"/>
    </row>
    <row r="36" spans="1:9">
      <c r="A36" s="199"/>
      <c r="B36" s="256"/>
      <c r="C36" s="187"/>
      <c r="D36" s="208"/>
      <c r="E36" s="256"/>
    </row>
    <row r="37" spans="1:9">
      <c r="A37" s="199"/>
      <c r="B37" s="257"/>
      <c r="C37" s="219"/>
      <c r="D37" s="208"/>
      <c r="E37" s="210"/>
    </row>
    <row r="38" spans="1:9" s="2" customFormat="1" ht="16.5" customHeight="1">
      <c r="A38" s="437" t="s">
        <v>30</v>
      </c>
      <c r="B38" s="437"/>
      <c r="C38" s="437"/>
      <c r="D38" s="437"/>
      <c r="E38" s="437"/>
    </row>
    <row r="39" spans="1:9" s="5" customFormat="1" ht="24" customHeight="1">
      <c r="A39" s="426" t="s">
        <v>19</v>
      </c>
      <c r="B39" s="427"/>
      <c r="C39" s="428" t="s">
        <v>1</v>
      </c>
      <c r="D39" s="430" t="s">
        <v>2</v>
      </c>
      <c r="E39" s="258" t="s">
        <v>20</v>
      </c>
    </row>
    <row r="40" spans="1:9" s="5" customFormat="1" ht="24.75" customHeight="1">
      <c r="A40" s="259" t="s">
        <v>21</v>
      </c>
      <c r="B40" s="260" t="s">
        <v>22</v>
      </c>
      <c r="C40" s="429"/>
      <c r="D40" s="431"/>
      <c r="E40" s="258" t="s">
        <v>23</v>
      </c>
    </row>
    <row r="41" spans="1:9" s="5" customFormat="1" ht="15" customHeight="1">
      <c r="A41" s="261"/>
      <c r="B41" s="262"/>
      <c r="C41" s="263" t="s">
        <v>31</v>
      </c>
      <c r="D41" s="264"/>
      <c r="E41" s="262"/>
    </row>
    <row r="42" spans="1:9" s="32" customFormat="1" ht="17.25" customHeight="1">
      <c r="A42" s="265">
        <v>1954600</v>
      </c>
      <c r="B42" s="266">
        <v>750478.5</v>
      </c>
      <c r="C42" s="267" t="s">
        <v>15</v>
      </c>
      <c r="D42" s="268" t="s">
        <v>103</v>
      </c>
      <c r="E42" s="266">
        <v>123790</v>
      </c>
    </row>
    <row r="43" spans="1:9" s="32" customFormat="1" ht="16.5" customHeight="1">
      <c r="A43" s="265">
        <v>2698600</v>
      </c>
      <c r="B43" s="266" t="s">
        <v>5</v>
      </c>
      <c r="C43" s="267" t="s">
        <v>15</v>
      </c>
      <c r="D43" s="268" t="s">
        <v>135</v>
      </c>
      <c r="E43" s="266" t="s">
        <v>5</v>
      </c>
    </row>
    <row r="44" spans="1:9" s="32" customFormat="1" ht="17.25" customHeight="1">
      <c r="A44" s="265">
        <v>4407980</v>
      </c>
      <c r="B44" s="266">
        <v>2687222.41</v>
      </c>
      <c r="C44" s="267" t="s">
        <v>106</v>
      </c>
      <c r="D44" s="268" t="s">
        <v>107</v>
      </c>
      <c r="E44" s="266">
        <v>287529.34999999998</v>
      </c>
    </row>
    <row r="45" spans="1:9" s="32" customFormat="1" ht="18.75" customHeight="1">
      <c r="A45" s="265">
        <v>10000</v>
      </c>
      <c r="B45" s="266">
        <v>28000</v>
      </c>
      <c r="C45" s="267" t="s">
        <v>106</v>
      </c>
      <c r="D45" s="268" t="s">
        <v>115</v>
      </c>
      <c r="E45" s="266" t="s">
        <v>5</v>
      </c>
      <c r="I45" s="32" t="s">
        <v>89</v>
      </c>
    </row>
    <row r="46" spans="1:9" s="32" customFormat="1" ht="15.75" customHeight="1">
      <c r="A46" s="265">
        <v>2588640</v>
      </c>
      <c r="B46" s="266">
        <v>2461949.58</v>
      </c>
      <c r="C46" s="267" t="s">
        <v>104</v>
      </c>
      <c r="D46" s="268" t="s">
        <v>105</v>
      </c>
      <c r="E46" s="266">
        <v>257460</v>
      </c>
    </row>
    <row r="47" spans="1:9" s="32" customFormat="1" ht="16.5" customHeight="1">
      <c r="A47" s="269">
        <v>609200</v>
      </c>
      <c r="B47" s="266">
        <v>396728.52</v>
      </c>
      <c r="C47" s="267" t="s">
        <v>8</v>
      </c>
      <c r="D47" s="268" t="s">
        <v>108</v>
      </c>
      <c r="E47" s="266">
        <v>40152.839999999997</v>
      </c>
      <c r="I47" s="32" t="s">
        <v>89</v>
      </c>
    </row>
    <row r="48" spans="1:9" s="32" customFormat="1" ht="16.5" customHeight="1">
      <c r="A48" s="269" t="s">
        <v>5</v>
      </c>
      <c r="B48" s="266" t="s">
        <v>5</v>
      </c>
      <c r="C48" s="267" t="s">
        <v>8</v>
      </c>
      <c r="D48" s="268" t="s">
        <v>252</v>
      </c>
      <c r="E48" s="266" t="s">
        <v>5</v>
      </c>
    </row>
    <row r="49" spans="1:8" s="32" customFormat="1" ht="18" customHeight="1">
      <c r="A49" s="269">
        <v>3655800</v>
      </c>
      <c r="B49" s="266">
        <v>1916556.18</v>
      </c>
      <c r="C49" s="267" t="s">
        <v>9</v>
      </c>
      <c r="D49" s="268" t="s">
        <v>116</v>
      </c>
      <c r="E49" s="266">
        <v>59520.1</v>
      </c>
    </row>
    <row r="50" spans="1:8" s="32" customFormat="1" ht="18" customHeight="1">
      <c r="A50" s="269">
        <v>377720</v>
      </c>
      <c r="B50" s="266">
        <v>178360</v>
      </c>
      <c r="C50" s="267" t="s">
        <v>9</v>
      </c>
      <c r="D50" s="268" t="s">
        <v>253</v>
      </c>
      <c r="E50" s="266" t="s">
        <v>5</v>
      </c>
      <c r="H50" s="32" t="s">
        <v>89</v>
      </c>
    </row>
    <row r="51" spans="1:8" s="32" customFormat="1" ht="18" customHeight="1">
      <c r="A51" s="269">
        <v>940000</v>
      </c>
      <c r="B51" s="266">
        <v>691304.77</v>
      </c>
      <c r="C51" s="270" t="s">
        <v>10</v>
      </c>
      <c r="D51" s="268" t="s">
        <v>110</v>
      </c>
      <c r="E51" s="266">
        <v>59834</v>
      </c>
    </row>
    <row r="52" spans="1:8" s="32" customFormat="1" ht="18.75" customHeight="1">
      <c r="A52" s="269">
        <v>1505980</v>
      </c>
      <c r="B52" s="266">
        <v>734000</v>
      </c>
      <c r="C52" s="271" t="s">
        <v>10</v>
      </c>
      <c r="D52" s="268" t="s">
        <v>136</v>
      </c>
      <c r="E52" s="266" t="s">
        <v>221</v>
      </c>
      <c r="H52" s="32" t="s">
        <v>89</v>
      </c>
    </row>
    <row r="53" spans="1:8" s="32" customFormat="1" ht="17.25" customHeight="1">
      <c r="A53" s="265">
        <v>195000</v>
      </c>
      <c r="B53" s="272">
        <v>165983.98000000001</v>
      </c>
      <c r="C53" s="271" t="s">
        <v>11</v>
      </c>
      <c r="D53" s="268" t="s">
        <v>110</v>
      </c>
      <c r="E53" s="272">
        <v>26002.69</v>
      </c>
    </row>
    <row r="54" spans="1:8" s="32" customFormat="1" ht="15" customHeight="1">
      <c r="A54" s="265">
        <v>611580</v>
      </c>
      <c r="B54" s="272">
        <v>483600</v>
      </c>
      <c r="C54" s="271" t="s">
        <v>12</v>
      </c>
      <c r="D54" s="268" t="s">
        <v>117</v>
      </c>
      <c r="E54" s="272" t="s">
        <v>221</v>
      </c>
    </row>
    <row r="55" spans="1:8" s="32" customFormat="1" ht="15.75" customHeight="1">
      <c r="A55" s="265">
        <v>2748000</v>
      </c>
      <c r="B55" s="266">
        <v>1852500</v>
      </c>
      <c r="C55" s="271" t="s">
        <v>12</v>
      </c>
      <c r="D55" s="268" t="s">
        <v>254</v>
      </c>
      <c r="E55" s="266" t="s">
        <v>5</v>
      </c>
    </row>
    <row r="56" spans="1:8" s="32" customFormat="1" ht="15.75" customHeight="1">
      <c r="A56" s="265">
        <v>126900</v>
      </c>
      <c r="B56" s="266">
        <v>106480</v>
      </c>
      <c r="C56" s="271" t="s">
        <v>14</v>
      </c>
      <c r="D56" s="268" t="s">
        <v>118</v>
      </c>
      <c r="E56" s="266">
        <v>22100</v>
      </c>
    </row>
    <row r="57" spans="1:8" s="32" customFormat="1" ht="15.75" customHeight="1">
      <c r="A57" s="265" t="s">
        <v>5</v>
      </c>
      <c r="B57" s="266" t="s">
        <v>5</v>
      </c>
      <c r="C57" s="271" t="s">
        <v>14</v>
      </c>
      <c r="D57" s="268" t="s">
        <v>255</v>
      </c>
      <c r="E57" s="266" t="s">
        <v>5</v>
      </c>
    </row>
    <row r="58" spans="1:8" s="32" customFormat="1" ht="15.75" customHeight="1">
      <c r="A58" s="265">
        <v>200000</v>
      </c>
      <c r="B58" s="266" t="s">
        <v>5</v>
      </c>
      <c r="C58" s="271" t="s">
        <v>13</v>
      </c>
      <c r="D58" s="268" t="s">
        <v>119</v>
      </c>
      <c r="E58" s="266" t="s">
        <v>5</v>
      </c>
    </row>
    <row r="59" spans="1:8" s="32" customFormat="1" ht="15" customHeight="1">
      <c r="A59" s="265">
        <v>3470000</v>
      </c>
      <c r="B59" s="266" t="s">
        <v>5</v>
      </c>
      <c r="C59" s="271" t="s">
        <v>13</v>
      </c>
      <c r="D59" s="268" t="s">
        <v>120</v>
      </c>
      <c r="E59" s="266" t="s">
        <v>5</v>
      </c>
    </row>
    <row r="60" spans="1:8" s="32" customFormat="1" ht="14.25" customHeight="1" thickBot="1">
      <c r="A60" s="273">
        <f>SUM(A42:A59)</f>
        <v>26100000</v>
      </c>
      <c r="B60" s="274">
        <f>SUM(B42:B59)</f>
        <v>12453163.939999999</v>
      </c>
      <c r="C60" s="267"/>
      <c r="D60" s="268"/>
      <c r="E60" s="274">
        <f>SUM(E42:E59)</f>
        <v>876388.97999999986</v>
      </c>
    </row>
    <row r="61" spans="1:8" s="32" customFormat="1" ht="18.75" customHeight="1" thickTop="1">
      <c r="A61" s="275"/>
      <c r="B61" s="276">
        <v>520387.59</v>
      </c>
      <c r="C61" s="277" t="s">
        <v>74</v>
      </c>
      <c r="D61" s="278"/>
      <c r="E61" s="276">
        <v>65370.51</v>
      </c>
      <c r="F61" s="33"/>
    </row>
    <row r="62" spans="1:8" s="32" customFormat="1" ht="18.75" customHeight="1">
      <c r="A62" s="275"/>
      <c r="B62" s="276">
        <v>1774700</v>
      </c>
      <c r="C62" s="280" t="s">
        <v>16</v>
      </c>
      <c r="D62" s="278"/>
      <c r="E62" s="279">
        <v>1044000</v>
      </c>
      <c r="F62" s="33"/>
    </row>
    <row r="63" spans="1:8" s="32" customFormat="1" ht="18.75" customHeight="1">
      <c r="A63" s="275"/>
      <c r="B63" s="276">
        <v>765917.1</v>
      </c>
      <c r="C63" s="280" t="s">
        <v>195</v>
      </c>
      <c r="D63" s="278"/>
      <c r="E63" s="279" t="s">
        <v>5</v>
      </c>
      <c r="F63" s="33"/>
    </row>
    <row r="64" spans="1:8" s="32" customFormat="1" ht="18.75" customHeight="1">
      <c r="A64" s="275"/>
      <c r="B64" s="279">
        <v>822800</v>
      </c>
      <c r="C64" s="280" t="s">
        <v>81</v>
      </c>
      <c r="D64" s="278" t="s">
        <v>101</v>
      </c>
      <c r="E64" s="279" t="s">
        <v>5</v>
      </c>
      <c r="F64" s="33"/>
    </row>
    <row r="65" spans="1:12" s="32" customFormat="1" ht="18.75" customHeight="1">
      <c r="A65" s="275"/>
      <c r="B65" s="279">
        <v>6596900</v>
      </c>
      <c r="C65" s="280" t="s">
        <v>185</v>
      </c>
      <c r="D65" s="278"/>
      <c r="E65" s="279">
        <v>647500</v>
      </c>
      <c r="F65" s="33"/>
    </row>
    <row r="66" spans="1:12" s="32" customFormat="1" ht="18.75" customHeight="1">
      <c r="A66" s="275"/>
      <c r="B66" s="279">
        <v>802000</v>
      </c>
      <c r="C66" s="280" t="s">
        <v>190</v>
      </c>
      <c r="D66" s="278"/>
      <c r="E66" s="279">
        <v>78000</v>
      </c>
      <c r="F66" s="33"/>
      <c r="L66" s="32" t="s">
        <v>89</v>
      </c>
    </row>
    <row r="67" spans="1:12" s="32" customFormat="1" ht="18.75" customHeight="1">
      <c r="A67" s="275"/>
      <c r="B67" s="279">
        <v>579723</v>
      </c>
      <c r="C67" s="280" t="s">
        <v>228</v>
      </c>
      <c r="D67" s="278"/>
      <c r="E67" s="279">
        <v>1230</v>
      </c>
      <c r="F67" s="33"/>
    </row>
    <row r="68" spans="1:12" s="32" customFormat="1" ht="16.5" customHeight="1">
      <c r="A68" s="281"/>
      <c r="B68" s="266">
        <v>1050000</v>
      </c>
      <c r="C68" s="280" t="s">
        <v>7</v>
      </c>
      <c r="D68" s="278"/>
      <c r="E68" s="266" t="s">
        <v>5</v>
      </c>
      <c r="F68" s="33"/>
    </row>
    <row r="69" spans="1:12" s="32" customFormat="1" ht="17.25" customHeight="1">
      <c r="A69" s="281"/>
      <c r="B69" s="266">
        <v>4896319</v>
      </c>
      <c r="C69" s="280" t="s">
        <v>87</v>
      </c>
      <c r="D69" s="278" t="s">
        <v>100</v>
      </c>
      <c r="E69" s="266">
        <v>1342820</v>
      </c>
      <c r="F69" s="53"/>
    </row>
    <row r="70" spans="1:12" s="32" customFormat="1" ht="17.25" customHeight="1">
      <c r="A70" s="281"/>
      <c r="B70" s="266">
        <v>24500</v>
      </c>
      <c r="C70" s="280" t="s">
        <v>261</v>
      </c>
      <c r="D70" s="278"/>
      <c r="E70" s="266">
        <v>22000</v>
      </c>
      <c r="F70" s="53"/>
    </row>
    <row r="71" spans="1:12" s="32" customFormat="1" ht="19.5" customHeight="1">
      <c r="A71" s="281"/>
      <c r="B71" s="282">
        <v>203816</v>
      </c>
      <c r="C71" s="280" t="s">
        <v>220</v>
      </c>
      <c r="D71" s="278"/>
      <c r="E71" s="266">
        <v>4000</v>
      </c>
      <c r="F71" s="33"/>
    </row>
    <row r="72" spans="1:12" s="32" customFormat="1" ht="15" customHeight="1">
      <c r="A72" s="281"/>
      <c r="B72" s="282"/>
      <c r="C72" s="280"/>
      <c r="D72" s="278"/>
      <c r="E72" s="272"/>
      <c r="F72" s="33"/>
      <c r="H72" s="32" t="s">
        <v>89</v>
      </c>
    </row>
    <row r="73" spans="1:12" s="32" customFormat="1" ht="17.25" customHeight="1">
      <c r="A73" s="281"/>
      <c r="B73" s="283"/>
      <c r="C73" s="280"/>
      <c r="D73" s="278"/>
      <c r="E73" s="393"/>
      <c r="F73" s="33"/>
      <c r="J73" s="32" t="s">
        <v>89</v>
      </c>
    </row>
    <row r="74" spans="1:12" s="32" customFormat="1" ht="17.25" customHeight="1">
      <c r="A74" s="281"/>
      <c r="B74" s="284">
        <f>SUM(B61:B73)</f>
        <v>18037062.689999998</v>
      </c>
      <c r="C74" s="285" t="s">
        <v>77</v>
      </c>
      <c r="D74" s="278"/>
      <c r="E74" s="284">
        <f>SUM(E61:E73)</f>
        <v>3204920.51</v>
      </c>
      <c r="F74" s="33"/>
    </row>
    <row r="75" spans="1:12" s="32" customFormat="1" ht="18.75" customHeight="1">
      <c r="A75" s="281"/>
      <c r="B75" s="284">
        <f>SUM(B60+B74)</f>
        <v>30490226.629999995</v>
      </c>
      <c r="C75" s="286" t="s">
        <v>59</v>
      </c>
      <c r="D75" s="268"/>
      <c r="E75" s="284">
        <f>SUM(E60+E74)</f>
        <v>4081309.4899999998</v>
      </c>
      <c r="F75" s="33"/>
    </row>
    <row r="76" spans="1:12" s="32" customFormat="1" ht="18" customHeight="1">
      <c r="A76" s="281"/>
      <c r="B76" s="272">
        <v>10718189.41</v>
      </c>
      <c r="C76" s="286" t="s">
        <v>69</v>
      </c>
      <c r="D76" s="268"/>
      <c r="E76" s="279"/>
      <c r="F76" s="33"/>
    </row>
    <row r="77" spans="1:12" s="32" customFormat="1" ht="14.25" customHeight="1">
      <c r="A77" s="281"/>
      <c r="B77" s="287"/>
      <c r="C77" s="286" t="s">
        <v>60</v>
      </c>
      <c r="D77" s="268"/>
      <c r="E77" s="288"/>
      <c r="F77" s="33"/>
    </row>
    <row r="78" spans="1:12" s="32" customFormat="1" ht="14.25" customHeight="1">
      <c r="A78" s="281"/>
      <c r="B78" s="287"/>
      <c r="C78" s="286" t="s">
        <v>70</v>
      </c>
      <c r="D78" s="268"/>
      <c r="E78" s="272">
        <v>653253.44999999995</v>
      </c>
      <c r="F78" s="33"/>
    </row>
    <row r="79" spans="1:12" s="32" customFormat="1" ht="15" customHeight="1" thickBot="1">
      <c r="A79" s="281"/>
      <c r="B79" s="273">
        <f>SUM(B9+B34-B75)</f>
        <v>31145624.219999999</v>
      </c>
      <c r="C79" s="267" t="s">
        <v>58</v>
      </c>
      <c r="D79" s="268"/>
      <c r="E79" s="274">
        <f>SUM(E9+E34-E75)</f>
        <v>31145624.220000003</v>
      </c>
      <c r="F79" s="33"/>
    </row>
    <row r="80" spans="1:12" s="5" customFormat="1" ht="22.5" customHeight="1" thickTop="1">
      <c r="A80" s="289"/>
      <c r="B80" s="290"/>
      <c r="C80" s="291"/>
      <c r="D80" s="292"/>
      <c r="E80" s="290"/>
      <c r="F80" s="30"/>
    </row>
    <row r="81" spans="1:11" s="31" customFormat="1">
      <c r="A81" s="289" t="s">
        <v>34</v>
      </c>
      <c r="B81" s="293"/>
      <c r="C81" s="291" t="s">
        <v>95</v>
      </c>
      <c r="D81" s="292" t="s">
        <v>134</v>
      </c>
      <c r="E81" s="290"/>
      <c r="F81" s="44"/>
      <c r="K81" s="31" t="s">
        <v>89</v>
      </c>
    </row>
    <row r="82" spans="1:11" s="31" customFormat="1" ht="24.75" customHeight="1">
      <c r="A82" s="289"/>
      <c r="B82" s="293"/>
      <c r="C82" s="291"/>
      <c r="D82" s="292"/>
      <c r="E82" s="290"/>
      <c r="F82" s="44"/>
    </row>
    <row r="83" spans="1:11" s="31" customFormat="1">
      <c r="A83" s="289" t="s">
        <v>269</v>
      </c>
      <c r="B83" s="294"/>
      <c r="C83" s="291"/>
      <c r="D83" s="292"/>
      <c r="E83" s="295"/>
      <c r="F83" s="44"/>
    </row>
    <row r="84" spans="1:11" s="31" customFormat="1" ht="18" customHeight="1">
      <c r="A84" s="289" t="s">
        <v>270</v>
      </c>
      <c r="B84" s="294"/>
      <c r="C84" s="291"/>
      <c r="D84" s="292"/>
      <c r="E84" s="295"/>
      <c r="F84" s="44"/>
    </row>
    <row r="85" spans="1:11" s="31" customFormat="1" ht="18" customHeight="1">
      <c r="A85" s="289" t="s">
        <v>235</v>
      </c>
      <c r="B85" s="294"/>
      <c r="C85" s="291"/>
      <c r="D85" s="292"/>
      <c r="E85" s="294"/>
      <c r="F85" s="44"/>
    </row>
    <row r="86" spans="1:11" s="2" customFormat="1">
      <c r="A86" s="289" t="s">
        <v>234</v>
      </c>
      <c r="B86" s="294"/>
      <c r="C86" s="291"/>
      <c r="D86" s="292"/>
      <c r="E86" s="294"/>
      <c r="F86" s="44"/>
    </row>
    <row r="87" spans="1:11" s="5" customFormat="1">
      <c r="A87" s="7"/>
      <c r="B87" s="72"/>
      <c r="D87" s="12"/>
      <c r="E87" s="72"/>
    </row>
    <row r="88" spans="1:11" s="5" customFormat="1">
      <c r="A88" s="7"/>
      <c r="B88" s="72"/>
      <c r="D88" s="12"/>
      <c r="E88" s="72"/>
    </row>
    <row r="89" spans="1:11" s="5" customFormat="1">
      <c r="A89" s="7"/>
      <c r="B89" s="72"/>
      <c r="D89" s="12"/>
      <c r="E89" s="72"/>
    </row>
    <row r="90" spans="1:11" s="5" customFormat="1">
      <c r="A90" s="7"/>
      <c r="B90" s="72"/>
      <c r="D90" s="12"/>
      <c r="E90" s="72"/>
    </row>
    <row r="91" spans="1:11" s="5" customFormat="1">
      <c r="A91" s="7"/>
      <c r="B91" s="72"/>
      <c r="D91" s="12"/>
      <c r="E91" s="72"/>
    </row>
    <row r="92" spans="1:11" s="5" customFormat="1">
      <c r="A92" s="7"/>
      <c r="B92" s="72"/>
      <c r="D92" s="12"/>
      <c r="E92" s="72"/>
    </row>
    <row r="93" spans="1:11" s="5" customFormat="1">
      <c r="A93" s="7"/>
      <c r="B93" s="72"/>
      <c r="D93" s="12"/>
      <c r="E93" s="70"/>
    </row>
    <row r="94" spans="1:11" s="5" customFormat="1">
      <c r="A94" s="7"/>
      <c r="B94" s="73"/>
      <c r="D94" s="12"/>
      <c r="E94" s="73"/>
    </row>
    <row r="95" spans="1:11" s="5" customFormat="1">
      <c r="A95" s="7"/>
      <c r="B95" s="72"/>
      <c r="D95" s="12"/>
      <c r="E95" s="72"/>
    </row>
    <row r="96" spans="1:11" s="5" customFormat="1">
      <c r="A96" s="7"/>
      <c r="B96" s="72"/>
      <c r="D96" s="12"/>
      <c r="E96" s="72"/>
    </row>
    <row r="97" spans="1:5" s="5" customFormat="1">
      <c r="A97" s="7"/>
      <c r="B97" s="72"/>
      <c r="D97" s="12"/>
      <c r="E97" s="72"/>
    </row>
    <row r="98" spans="1:5" s="5" customFormat="1">
      <c r="A98" s="7"/>
      <c r="B98" s="72"/>
      <c r="D98" s="12"/>
      <c r="E98" s="72"/>
    </row>
    <row r="99" spans="1:5" s="5" customFormat="1">
      <c r="A99" s="7"/>
      <c r="B99" s="72"/>
      <c r="D99" s="12"/>
      <c r="E99" s="72"/>
    </row>
    <row r="100" spans="1:5" s="5" customFormat="1">
      <c r="A100" s="7"/>
      <c r="B100" s="72"/>
      <c r="D100" s="12"/>
      <c r="E100" s="72"/>
    </row>
    <row r="101" spans="1:5" s="5" customFormat="1">
      <c r="A101" s="7"/>
      <c r="B101" s="72"/>
      <c r="D101" s="12"/>
      <c r="E101" s="72"/>
    </row>
    <row r="102" spans="1:5" s="5" customFormat="1">
      <c r="A102" s="7"/>
      <c r="B102" s="72"/>
      <c r="D102" s="12"/>
      <c r="E102" s="72"/>
    </row>
    <row r="103" spans="1:5" s="5" customFormat="1">
      <c r="A103" s="7"/>
      <c r="B103" s="72"/>
      <c r="D103" s="12"/>
      <c r="E103" s="72"/>
    </row>
    <row r="104" spans="1:5" s="5" customFormat="1">
      <c r="A104" s="7"/>
      <c r="B104" s="72"/>
      <c r="D104" s="12"/>
      <c r="E104" s="72"/>
    </row>
    <row r="105" spans="1:5" s="5" customFormat="1">
      <c r="A105" s="7"/>
      <c r="B105" s="72"/>
      <c r="D105" s="12"/>
      <c r="E105" s="72"/>
    </row>
    <row r="106" spans="1:5" s="5" customFormat="1">
      <c r="A106" s="7"/>
      <c r="B106" s="72"/>
      <c r="D106" s="12"/>
      <c r="E106" s="72"/>
    </row>
    <row r="107" spans="1:5" s="5" customFormat="1">
      <c r="A107" s="7"/>
      <c r="B107" s="72"/>
      <c r="D107" s="12"/>
      <c r="E107" s="72"/>
    </row>
    <row r="108" spans="1:5" s="5" customFormat="1">
      <c r="A108" s="7"/>
      <c r="B108" s="72"/>
      <c r="D108" s="12"/>
      <c r="E108" s="72"/>
    </row>
    <row r="109" spans="1:5" s="5" customFormat="1">
      <c r="A109" s="7"/>
      <c r="B109" s="72"/>
      <c r="D109" s="12"/>
      <c r="E109" s="72"/>
    </row>
    <row r="110" spans="1:5" s="5" customFormat="1">
      <c r="A110" s="7"/>
      <c r="B110" s="72"/>
      <c r="D110" s="12"/>
      <c r="E110" s="72"/>
    </row>
    <row r="111" spans="1:5" s="5" customFormat="1">
      <c r="A111" s="7"/>
      <c r="B111" s="72"/>
      <c r="D111" s="12"/>
      <c r="E111" s="72"/>
    </row>
    <row r="112" spans="1:5" s="5" customFormat="1">
      <c r="A112" s="7"/>
      <c r="B112" s="72"/>
      <c r="D112" s="12"/>
      <c r="E112" s="72"/>
    </row>
    <row r="113" spans="1:5" s="5" customFormat="1">
      <c r="A113" s="7"/>
      <c r="B113" s="72"/>
      <c r="D113" s="12"/>
      <c r="E113" s="72"/>
    </row>
    <row r="114" spans="1:5" s="5" customFormat="1">
      <c r="A114" s="7"/>
      <c r="B114" s="72"/>
      <c r="D114" s="12"/>
      <c r="E114" s="72"/>
    </row>
    <row r="115" spans="1:5" s="5" customFormat="1">
      <c r="A115" s="7"/>
      <c r="B115" s="72"/>
      <c r="D115" s="12"/>
      <c r="E115" s="72"/>
    </row>
    <row r="116" spans="1:5" s="5" customFormat="1">
      <c r="A116" s="7"/>
      <c r="B116" s="72"/>
      <c r="D116" s="12"/>
      <c r="E116" s="72"/>
    </row>
    <row r="117" spans="1:5" s="5" customFormat="1">
      <c r="A117" s="7"/>
      <c r="B117" s="72"/>
      <c r="D117" s="12"/>
      <c r="E117" s="72"/>
    </row>
    <row r="118" spans="1:5" s="5" customFormat="1">
      <c r="A118" s="7"/>
      <c r="B118" s="72"/>
      <c r="D118" s="12"/>
      <c r="E118" s="72"/>
    </row>
    <row r="119" spans="1:5" s="5" customFormat="1">
      <c r="A119" s="7"/>
      <c r="B119" s="72"/>
      <c r="D119" s="12"/>
      <c r="E119" s="72"/>
    </row>
    <row r="120" spans="1:5" s="5" customFormat="1">
      <c r="A120" s="7"/>
      <c r="B120" s="72"/>
      <c r="D120" s="12"/>
      <c r="E120" s="72"/>
    </row>
    <row r="121" spans="1:5" s="5" customFormat="1">
      <c r="A121" s="7"/>
      <c r="B121" s="72"/>
      <c r="D121" s="12"/>
      <c r="E121" s="72"/>
    </row>
    <row r="122" spans="1:5" s="5" customFormat="1">
      <c r="A122" s="7"/>
      <c r="B122" s="72"/>
      <c r="D122" s="12"/>
      <c r="E122" s="72"/>
    </row>
    <row r="123" spans="1:5" s="5" customFormat="1">
      <c r="A123" s="7"/>
      <c r="B123" s="72"/>
      <c r="D123" s="12"/>
      <c r="E123" s="72"/>
    </row>
    <row r="124" spans="1:5" s="5" customFormat="1">
      <c r="A124" s="7"/>
      <c r="B124" s="72"/>
      <c r="D124" s="12"/>
      <c r="E124" s="72"/>
    </row>
    <row r="125" spans="1:5" s="5" customFormat="1">
      <c r="A125" s="7"/>
      <c r="B125" s="72"/>
      <c r="D125" s="12"/>
      <c r="E125" s="72"/>
    </row>
    <row r="126" spans="1:5" s="5" customFormat="1">
      <c r="A126" s="7"/>
      <c r="B126" s="72"/>
      <c r="D126" s="12"/>
      <c r="E126" s="72"/>
    </row>
    <row r="127" spans="1:5" s="5" customFormat="1">
      <c r="A127" s="7"/>
      <c r="B127" s="72"/>
      <c r="D127" s="12"/>
      <c r="E127" s="72"/>
    </row>
    <row r="128" spans="1:5" s="5" customFormat="1">
      <c r="A128" s="7"/>
      <c r="B128" s="72"/>
      <c r="D128" s="12"/>
      <c r="E128" s="72"/>
    </row>
    <row r="129" spans="1:5" s="5" customFormat="1">
      <c r="A129" s="7"/>
      <c r="B129" s="72"/>
      <c r="D129" s="12"/>
      <c r="E129" s="72"/>
    </row>
    <row r="130" spans="1:5" s="5" customFormat="1">
      <c r="A130" s="7"/>
      <c r="B130" s="72"/>
      <c r="D130" s="12"/>
      <c r="E130" s="72"/>
    </row>
    <row r="131" spans="1:5" s="5" customFormat="1">
      <c r="A131" s="7"/>
      <c r="B131" s="72"/>
      <c r="D131" s="12"/>
      <c r="E131" s="72"/>
    </row>
    <row r="132" spans="1:5" s="5" customFormat="1">
      <c r="A132" s="7"/>
      <c r="B132" s="72"/>
      <c r="D132" s="12"/>
      <c r="E132" s="72"/>
    </row>
    <row r="133" spans="1:5" s="5" customFormat="1">
      <c r="A133" s="7"/>
      <c r="B133" s="72"/>
      <c r="D133" s="12"/>
      <c r="E133" s="72"/>
    </row>
    <row r="134" spans="1:5" s="5" customFormat="1">
      <c r="A134" s="7"/>
      <c r="B134" s="72"/>
      <c r="D134" s="12"/>
      <c r="E134" s="72"/>
    </row>
    <row r="135" spans="1:5" s="5" customFormat="1">
      <c r="A135" s="7"/>
      <c r="B135" s="72"/>
      <c r="D135" s="12"/>
      <c r="E135" s="72"/>
    </row>
    <row r="136" spans="1:5" s="5" customFormat="1">
      <c r="A136" s="7"/>
      <c r="B136" s="72"/>
      <c r="D136" s="12"/>
      <c r="E136" s="72"/>
    </row>
    <row r="137" spans="1:5" s="5" customFormat="1">
      <c r="A137" s="7"/>
      <c r="B137" s="72"/>
      <c r="D137" s="12"/>
      <c r="E137" s="72"/>
    </row>
    <row r="138" spans="1:5" s="5" customFormat="1">
      <c r="A138" s="7"/>
      <c r="B138" s="72"/>
      <c r="D138" s="12"/>
      <c r="E138" s="72"/>
    </row>
    <row r="139" spans="1:5" s="5" customFormat="1">
      <c r="A139" s="7"/>
      <c r="B139" s="72"/>
      <c r="D139" s="12"/>
      <c r="E139" s="72"/>
    </row>
    <row r="140" spans="1:5" s="5" customFormat="1">
      <c r="A140" s="7"/>
      <c r="B140" s="72"/>
      <c r="D140" s="12"/>
      <c r="E140" s="72"/>
    </row>
    <row r="141" spans="1:5" s="5" customFormat="1">
      <c r="A141" s="7"/>
      <c r="B141" s="72"/>
      <c r="D141" s="12"/>
      <c r="E141" s="72"/>
    </row>
    <row r="142" spans="1:5" s="5" customFormat="1">
      <c r="A142" s="7"/>
      <c r="B142" s="72"/>
      <c r="D142" s="12"/>
      <c r="E142" s="72"/>
    </row>
    <row r="143" spans="1:5" s="5" customFormat="1">
      <c r="A143" s="7"/>
      <c r="B143" s="72"/>
      <c r="D143" s="12"/>
      <c r="E143" s="72"/>
    </row>
    <row r="144" spans="1:5" s="5" customFormat="1">
      <c r="A144" s="7"/>
      <c r="B144" s="72"/>
      <c r="D144" s="12"/>
      <c r="E144" s="72"/>
    </row>
    <row r="145" spans="1:5" s="5" customFormat="1">
      <c r="A145" s="7"/>
      <c r="B145" s="72"/>
      <c r="D145" s="12"/>
      <c r="E145" s="72"/>
    </row>
  </sheetData>
  <mergeCells count="9">
    <mergeCell ref="A39:B39"/>
    <mergeCell ref="C39:C40"/>
    <mergeCell ref="D39:D40"/>
    <mergeCell ref="A1:E1"/>
    <mergeCell ref="A4:E4"/>
    <mergeCell ref="A7:B7"/>
    <mergeCell ref="C7:C8"/>
    <mergeCell ref="D7:D8"/>
    <mergeCell ref="A38:E38"/>
  </mergeCells>
  <phoneticPr fontId="0" type="noConversion"/>
  <pageMargins left="0.72" right="0.25" top="0.46" bottom="0.21" header="0.12" footer="0.24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2</vt:i4>
      </vt:variant>
    </vt:vector>
  </HeadingPairs>
  <TitlesOfParts>
    <vt:vector size="10" baseType="lpstr">
      <vt:lpstr>มห1.ประกอบ</vt:lpstr>
      <vt:lpstr>ธกส</vt:lpstr>
      <vt:lpstr>มหประกอบงบ</vt:lpstr>
      <vt:lpstr>หมายเหตุ 2</vt:lpstr>
      <vt:lpstr>หมายเหตุ </vt:lpstr>
      <vt:lpstr>กระดาษทำการ</vt:lpstr>
      <vt:lpstr>งบทดลอง </vt:lpstr>
      <vt:lpstr>รับจ่ายเงินสด</vt:lpstr>
      <vt:lpstr>กระดาษทำการ!Print_Area</vt:lpstr>
      <vt:lpstr>รับจ่ายเงินสด!Print_Area</vt:lpstr>
    </vt:vector>
  </TitlesOfParts>
  <Company>Compaq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MoZarD</cp:lastModifiedBy>
  <cp:lastPrinted>2012-08-22T06:52:08Z</cp:lastPrinted>
  <dcterms:created xsi:type="dcterms:W3CDTF">2004-11-17T03:08:17Z</dcterms:created>
  <dcterms:modified xsi:type="dcterms:W3CDTF">2012-08-22T08:24:05Z</dcterms:modified>
</cp:coreProperties>
</file>