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 activeTab="5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กระดาษทำการ!$A$1:$T$171</definedName>
    <definedName name="_xlnm.Print_Area" localSheetId="7">รับจ่ายเงินสด!$A$1:$N$88</definedName>
  </definedNames>
  <calcPr calcId="124519"/>
</workbook>
</file>

<file path=xl/calcChain.xml><?xml version="1.0" encoding="utf-8"?>
<calcChain xmlns="http://schemas.openxmlformats.org/spreadsheetml/2006/main">
  <c r="E33" i="2"/>
  <c r="D52" i="25"/>
  <c r="D60" s="1"/>
  <c r="D33"/>
  <c r="C38" i="1"/>
  <c r="D59" i="25"/>
  <c r="B8" i="22"/>
  <c r="B10" i="21"/>
  <c r="D23" i="25"/>
  <c r="F11" i="24"/>
  <c r="F12" s="1"/>
  <c r="B60" i="2" l="1"/>
  <c r="A60"/>
  <c r="C52" i="25"/>
  <c r="C33"/>
  <c r="D28"/>
  <c r="B9" i="23"/>
  <c r="D13" i="25"/>
  <c r="E18" i="2"/>
  <c r="E74"/>
  <c r="D38" i="1"/>
  <c r="B74" i="2"/>
  <c r="C59" i="25"/>
  <c r="C55"/>
  <c r="C28"/>
  <c r="C23"/>
  <c r="E60" i="2"/>
  <c r="C13" i="25"/>
  <c r="B18" i="2"/>
  <c r="B33"/>
  <c r="A18"/>
  <c r="B75" l="1"/>
  <c r="E75"/>
  <c r="E34"/>
  <c r="C60" i="25"/>
  <c r="B34" i="2"/>
  <c r="B79" l="1"/>
  <c r="E79"/>
</calcChain>
</file>

<file path=xl/sharedStrings.xml><?xml version="1.0" encoding="utf-8"?>
<sst xmlns="http://schemas.openxmlformats.org/spreadsheetml/2006/main" count="472" uniqueCount="283">
  <si>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</si>
  <si>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</si>
  <si>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</si>
  <si>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</si>
  <si>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</si>
  <si>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</si>
  <si>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</si>
  <si>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</si>
  <si>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</si>
  <si>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</si>
  <si>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</si>
  <si>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</si>
  <si>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</si>
  <si>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</si>
  <si>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</si>
  <si>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</si>
  <si>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</si>
  <si>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</si>
  <si>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</si>
  <si>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</si>
  <si>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</si>
  <si>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</si>
  <si>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</si>
  <si>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</si>
  <si>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</si>
  <si>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</si>
  <si>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</si>
  <si>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</si>
  <si>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</si>
  <si>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</si>
  <si>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</si>
  <si>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</si>
  <si>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</si>
  <si>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</si>
  <si>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</si>
  <si>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</si>
  <si>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</si>
  <si>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</si>
  <si>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</si>
  <si>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</si>
  <si>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</si>
  <si>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</si>
  <si>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</si>
  <si>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00260</t>
  </si>
  <si>
    <t>00320</t>
  </si>
  <si>
    <t>00410</t>
  </si>
  <si>
    <t xml:space="preserve">รวม </t>
  </si>
  <si>
    <t>งาน</t>
  </si>
  <si>
    <t>00111</t>
  </si>
  <si>
    <t>00252</t>
  </si>
  <si>
    <t>00221</t>
  </si>
  <si>
    <t>00241</t>
  </si>
  <si>
    <t>00242</t>
  </si>
  <si>
    <t>00262</t>
  </si>
  <si>
    <t>00321</t>
  </si>
  <si>
    <t>00322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</si>
  <si>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</si>
  <si>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</si>
  <si>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</si>
  <si>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</si>
  <si>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</si>
  <si>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</si>
  <si>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</si>
  <si>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รายรับ                           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</si>
  <si>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</si>
  <si>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</si>
  <si>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</si>
  <si>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</si>
  <si>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</si>
  <si>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</si>
  <si>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</si>
  <si>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</si>
  <si>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</si>
  <si>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</si>
  <si>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</si>
  <si>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</si>
  <si>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(ลงชื่อ)………………………………………..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</si>
  <si>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</si>
  <si>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</si>
  <si>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</si>
  <si>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</si>
  <si>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</si>
  <si>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 xml:space="preserve">                   ปลัดองค์การบริหารส่วนตำบลห้วยยาง</t>
  </si>
  <si>
    <t>เงินประกันสัญญา</t>
  </si>
  <si>
    <t>00251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</si>
  <si>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</si>
  <si>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</si>
  <si>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</si>
  <si>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</si>
  <si>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ส่วนลด  6%</t>
  </si>
  <si>
    <t>เงินฝาก ธ. กรุงไทย  ( ออมทรัพย์ )  715 - 0-10741 - 9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</si>
  <si>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</si>
  <si>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</si>
  <si>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</si>
  <si>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</si>
  <si>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</si>
  <si>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</si>
  <si>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</si>
  <si>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</si>
  <si>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 xml:space="preserve">  (ลงชื่อ)   .............................................................</t>
  </si>
  <si>
    <t xml:space="preserve">                             ( นางสาวคุลิกา  คลับคล้าย )</t>
  </si>
  <si>
    <t>00244</t>
  </si>
  <si>
    <t>ค่าธรรมเนียมน้ำบาดาล</t>
  </si>
  <si>
    <t>ค่าครุภัณฑ์</t>
  </si>
  <si>
    <t>ผู้ตรวจสอบ</t>
  </si>
  <si>
    <t>รายรับจริง</t>
  </si>
  <si>
    <t xml:space="preserve">งบทดลอง  </t>
  </si>
  <si>
    <t>110201</t>
  </si>
  <si>
    <t>110300</t>
  </si>
  <si>
    <t>110605</t>
  </si>
  <si>
    <t>210402</t>
  </si>
  <si>
    <t>320000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</si>
  <si>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</si>
  <si>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</si>
  <si>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</si>
  <si>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</si>
  <si>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</si>
  <si>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</si>
  <si>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532000</t>
  </si>
  <si>
    <t>534000</t>
  </si>
  <si>
    <t>รายรับ (หมายเหตุ 1)</t>
  </si>
  <si>
    <t>400000</t>
  </si>
  <si>
    <t>รายได้จากทุน</t>
  </si>
  <si>
    <t>รายจ่ายอื่น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</si>
  <si>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</si>
  <si>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</si>
  <si>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</si>
  <si>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</si>
  <si>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</si>
  <si>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</si>
  <si>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</si>
  <si>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</si>
  <si>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</si>
  <si>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</si>
  <si>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</si>
  <si>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</si>
  <si>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</si>
  <si>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220100</t>
  </si>
  <si>
    <t>220200</t>
  </si>
  <si>
    <t>220300</t>
  </si>
  <si>
    <t>220600</t>
  </si>
  <si>
    <t>220700</t>
  </si>
  <si>
    <t>รับฝาก             (หมายเหตุ 2 )</t>
  </si>
  <si>
    <t>เพื่อทราบ</t>
  </si>
  <si>
    <t>651000</t>
  </si>
  <si>
    <t>653300</t>
  </si>
  <si>
    <t>656000</t>
  </si>
  <si>
    <t>00212</t>
  </si>
  <si>
    <t>00223</t>
  </si>
  <si>
    <t>550000</t>
  </si>
  <si>
    <t xml:space="preserve">                                               บัญชีเงินรับฝาก</t>
  </si>
  <si>
    <t>บัญชีเงินรับฝาก</t>
  </si>
  <si>
    <t>ส่วนลด 6%</t>
  </si>
  <si>
    <t>ภาษีหัก   ณ  ที่จ่าย</t>
  </si>
  <si>
    <t>หมายเหตุ  1</t>
  </si>
  <si>
    <t>องค์การบริหารส่วนตำบลห้วยยาง   อำเภอทับสแก   จังหวัดประจวบฯ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</si>
  <si>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</si>
  <si>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</si>
  <si>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</si>
  <si>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</si>
  <si>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</si>
  <si>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</si>
  <si>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</si>
  <si>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</si>
  <si>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</si>
  <si>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</si>
  <si>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</si>
  <si>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</si>
  <si>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</si>
  <si>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</si>
  <si>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</si>
  <si>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</si>
  <si>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</si>
  <si>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</si>
  <si>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</si>
  <si>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</si>
  <si>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</si>
  <si>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</si>
  <si>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</si>
  <si>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</si>
  <si>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</si>
  <si>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</si>
  <si>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</si>
  <si>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</si>
  <si>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</si>
  <si>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</si>
  <si>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</si>
  <si>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</si>
  <si>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</si>
  <si>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</si>
  <si>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</si>
  <si>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</si>
  <si>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</si>
  <si>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</si>
  <si>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</si>
  <si>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</si>
  <si>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</si>
  <si>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</si>
  <si>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r>
      <t>หัก</t>
    </r>
    <r>
      <rPr>
        <sz val="14"/>
        <rFont val="Angsana New"/>
        <family val="1"/>
        <charset val="222"/>
      </rPr>
      <t xml:space="preserve">  เช็คจ่ายที่ผู้รับยังไม่นำมาขึ้นเงินกับธนาคาร</t>
    </r>
  </si>
  <si>
    <t>เงินอุดหนุนเฉพาะกิจ - เบี้ยยังชีพผู้สูงอายุ</t>
  </si>
  <si>
    <t xml:space="preserve">        ……………………………                                    …...……...…………….                                                          ……………………………</t>
  </si>
  <si>
    <t>30  ก.ย.  53</t>
  </si>
  <si>
    <t>8444820</t>
  </si>
  <si>
    <t>00263</t>
  </si>
  <si>
    <t xml:space="preserve"> ภาษีอากรรังนกอีแอ่น</t>
  </si>
  <si>
    <t>- หมวดเงินอุดหนุนทั่วไป</t>
  </si>
  <si>
    <t>เงินอุดหนุนเฉพาะกิจ - เบี้ยยังชีพผู้พิการ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</si>
  <si>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</si>
  <si>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</si>
  <si>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</si>
  <si>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>ค่าใช้จ่าย 5%</t>
  </si>
  <si>
    <t>รายจ่ายรอจ่าย</t>
  </si>
  <si>
    <t xml:space="preserve"> - 2 -</t>
  </si>
  <si>
    <t>320300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</si>
  <si>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</si>
  <si>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</si>
  <si>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</si>
  <si>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</si>
  <si>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</si>
  <si>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</si>
  <si>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</si>
  <si>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</si>
  <si>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</si>
  <si>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</si>
  <si>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>ปีงบประมาณ  2555</t>
  </si>
  <si>
    <t>อุดหนุนเฉพาะกิจ - ผู้พิการ</t>
  </si>
  <si>
    <t>รายรับ (หมายเหตุ 2)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</si>
  <si>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</si>
  <si>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</si>
  <si>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</si>
  <si>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</si>
  <si>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</si>
  <si>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</si>
  <si>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>เงินสะสม(รับคืนเบี้ยประชุม)</t>
  </si>
  <si>
    <t>ลน.เงินยืมเงินสะสม</t>
  </si>
  <si>
    <t>ลน.เงินยืมตามงบประมาณ</t>
  </si>
  <si>
    <t>เงินอุดหนุนเฉพาะกิจ  -  เบี้ยยังชีพผู้พิการ</t>
  </si>
  <si>
    <t>ลูกหนี้เงินยืมตามงบประมาณ</t>
  </si>
  <si>
    <t>-</t>
  </si>
  <si>
    <t>110900</t>
  </si>
  <si>
    <t>210100</t>
  </si>
  <si>
    <t xml:space="preserve"> -2 -</t>
  </si>
  <si>
    <t>320100</t>
  </si>
  <si>
    <t>320400</t>
  </si>
  <si>
    <t>330800</t>
  </si>
  <si>
    <t>340100</t>
  </si>
  <si>
    <t>เงินฝาก ธ. กรุงไทย  (กระแส ฯ)  715 - 6-03248 - 8</t>
  </si>
  <si>
    <t>เงินอุดหนุนเฉพาะกิจ - ผู้ดูแลเด็ก</t>
  </si>
  <si>
    <t>เงินรับฝากอื่น ศูนย์พัฒนาครอบครัว</t>
  </si>
  <si>
    <t>รับฝากอื่น  ธ.กรุงไทย</t>
  </si>
  <si>
    <t>ค่าธรรมเนียมอื่น ๆ</t>
  </si>
  <si>
    <t xml:space="preserve">   เงินอุดหนุนทั่วไป </t>
  </si>
  <si>
    <t>ยอดเงินคงเหลือตามรายงานธนาคาร  ณ วันที่   30  ธันวาคม   2554</t>
  </si>
  <si>
    <t>30  ธ.ค.  54</t>
  </si>
  <si>
    <t>0269874</t>
  </si>
  <si>
    <t>0269876</t>
  </si>
  <si>
    <t>0269877</t>
  </si>
  <si>
    <t>วันที่    30  ธันวาคม   2554</t>
  </si>
  <si>
    <t xml:space="preserve">                               วันที่  30  ธันวาคม   2554</t>
  </si>
  <si>
    <t>210200</t>
  </si>
  <si>
    <t>210300</t>
  </si>
  <si>
    <t>331400</t>
  </si>
  <si>
    <t>31  มกราคม  2555</t>
  </si>
  <si>
    <t>เงินสด</t>
  </si>
  <si>
    <t>ลูกหนี้เงินยืมงบประมาณ</t>
  </si>
  <si>
    <t xml:space="preserve">            หมายเหตุ 2     ประกอบงบทดลอง  เดือนมกราคม  2555</t>
  </si>
  <si>
    <t xml:space="preserve">            หมายเหตุ  2   ประกอบงบรับ - จ่าย  เดือนมกราคม  2555</t>
  </si>
  <si>
    <t>รับฝากอื่น - ธ.กรุงไทย</t>
  </si>
  <si>
    <t>หมายเหตุ 2    ประกอบงบรับ - จ่ายเงินสด เดือนมกราคม  2555</t>
  </si>
  <si>
    <t xml:space="preserve">                                                                           ประจำเดือน   มกราคม   2555</t>
  </si>
  <si>
    <t xml:space="preserve">   (นางสาวมณฑกานต์    หวังถนอม)                               (นางสาวคุลิกา   คลับคล้าย)                                                        ( นายธวัชชัย  แดงฉ่ำ )</t>
  </si>
  <si>
    <t xml:space="preserve">                                                                                                                                                                                       </t>
  </si>
  <si>
    <t xml:space="preserve">         หัวหน้าส่วนการคลัง                                         ปลัดองค์การบริหารส่วนตำบลห้วยยาง                                  นายกองค์การบริหารส่วนตำบลห้วยยาง</t>
  </si>
  <si>
    <t>ประจำเดือน มกราคม  2555</t>
  </si>
  <si>
    <t>111000</t>
  </si>
  <si>
    <t>111100</t>
  </si>
  <si>
    <t>00123</t>
  </si>
  <si>
    <t>00230</t>
  </si>
  <si>
    <t>00232</t>
  </si>
  <si>
    <t>00233</t>
  </si>
  <si>
    <t>330100</t>
  </si>
  <si>
    <t>330400</t>
  </si>
  <si>
    <t>340300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</si>
</sst>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23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u/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sz val="12"/>
      <name val="Cordia New"/>
      <family val="2"/>
    </font>
    <font>
      <b/>
      <u/>
      <sz val="12"/>
      <name val="Angsana New"/>
      <family val="1"/>
    </font>
    <font>
      <u/>
      <sz val="14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1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49" fontId="5" fillId="0" borderId="3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5" fillId="0" borderId="0" xfId="0" applyNumberFormat="1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4" fillId="0" borderId="0" xfId="0" applyNumberFormat="1" applyFont="1" applyAlignment="1">
      <alignment horizontal="left"/>
    </xf>
    <xf numFmtId="4" fontId="5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/>
    <xf numFmtId="3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0" xfId="0" applyFont="1" applyBorder="1"/>
    <xf numFmtId="43" fontId="5" fillId="0" borderId="0" xfId="1" applyFont="1"/>
    <xf numFmtId="49" fontId="5" fillId="0" borderId="0" xfId="0" applyNumberFormat="1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7" fontId="3" fillId="0" borderId="0" xfId="1" applyNumberFormat="1" applyFont="1"/>
    <xf numFmtId="0" fontId="9" fillId="0" borderId="0" xfId="0" applyFont="1" applyBorder="1"/>
    <xf numFmtId="0" fontId="11" fillId="0" borderId="0" xfId="0" applyFont="1" applyBorder="1"/>
    <xf numFmtId="49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0" fontId="5" fillId="0" borderId="16" xfId="0" applyFont="1" applyBorder="1"/>
    <xf numFmtId="49" fontId="5" fillId="0" borderId="11" xfId="0" applyNumberFormat="1" applyFont="1" applyBorder="1" applyAlignment="1">
      <alignment horizontal="center"/>
    </xf>
    <xf numFmtId="0" fontId="5" fillId="0" borderId="17" xfId="0" applyFont="1" applyBorder="1"/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8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3" fillId="0" borderId="18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3" fontId="12" fillId="0" borderId="19" xfId="1" applyFont="1" applyBorder="1"/>
    <xf numFmtId="0" fontId="12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right"/>
    </xf>
    <xf numFmtId="43" fontId="5" fillId="0" borderId="0" xfId="1" applyNumberFormat="1" applyFont="1"/>
    <xf numFmtId="49" fontId="3" fillId="0" borderId="3" xfId="1" applyNumberFormat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43" fontId="3" fillId="0" borderId="3" xfId="1" applyFont="1" applyBorder="1" applyAlignment="1">
      <alignment horizontal="center"/>
    </xf>
    <xf numFmtId="43" fontId="3" fillId="0" borderId="23" xfId="1" applyFont="1" applyBorder="1" applyAlignment="1">
      <alignment horizontal="right"/>
    </xf>
    <xf numFmtId="43" fontId="3" fillId="0" borderId="15" xfId="1" applyFont="1" applyBorder="1"/>
    <xf numFmtId="43" fontId="3" fillId="0" borderId="15" xfId="1" applyFont="1" applyBorder="1" applyAlignment="1">
      <alignment horizontal="center"/>
    </xf>
    <xf numFmtId="43" fontId="3" fillId="0" borderId="11" xfId="1" applyFont="1" applyBorder="1" applyAlignment="1">
      <alignment horizontal="right"/>
    </xf>
    <xf numFmtId="43" fontId="3" fillId="0" borderId="18" xfId="1" applyFont="1" applyBorder="1" applyAlignment="1">
      <alignment horizontal="right"/>
    </xf>
    <xf numFmtId="0" fontId="8" fillId="0" borderId="11" xfId="0" applyFont="1" applyBorder="1"/>
    <xf numFmtId="0" fontId="8" fillId="0" borderId="2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49" fontId="3" fillId="0" borderId="23" xfId="0" applyNumberFormat="1" applyFont="1" applyBorder="1"/>
    <xf numFmtId="49" fontId="3" fillId="0" borderId="3" xfId="0" applyNumberFormat="1" applyFont="1" applyBorder="1"/>
    <xf numFmtId="43" fontId="5" fillId="0" borderId="11" xfId="1" applyNumberFormat="1" applyFont="1" applyBorder="1" applyAlignment="1">
      <alignment horizontal="right"/>
    </xf>
    <xf numFmtId="43" fontId="4" fillId="0" borderId="1" xfId="1" applyNumberFormat="1" applyFont="1" applyBorder="1" applyAlignment="1">
      <alignment horizontal="right"/>
    </xf>
    <xf numFmtId="43" fontId="4" fillId="0" borderId="10" xfId="1" applyNumberFormat="1" applyFont="1" applyBorder="1" applyAlignment="1">
      <alignment horizontal="center"/>
    </xf>
    <xf numFmtId="43" fontId="5" fillId="0" borderId="9" xfId="1" applyNumberFormat="1" applyFont="1" applyBorder="1" applyAlignment="1">
      <alignment horizontal="right"/>
    </xf>
    <xf numFmtId="43" fontId="5" fillId="0" borderId="3" xfId="1" applyNumberFormat="1" applyFont="1" applyBorder="1" applyAlignment="1">
      <alignment horizontal="right"/>
    </xf>
    <xf numFmtId="43" fontId="5" fillId="0" borderId="0" xfId="1" applyNumberFormat="1" applyFont="1" applyAlignment="1">
      <alignment horizontal="right"/>
    </xf>
    <xf numFmtId="43" fontId="5" fillId="0" borderId="0" xfId="1" applyNumberFormat="1" applyFont="1" applyBorder="1" applyAlignment="1">
      <alignment horizontal="right"/>
    </xf>
    <xf numFmtId="43" fontId="4" fillId="0" borderId="0" xfId="1" applyNumberFormat="1" applyFont="1" applyBorder="1" applyAlignment="1">
      <alignment horizontal="right"/>
    </xf>
    <xf numFmtId="43" fontId="4" fillId="0" borderId="0" xfId="1" applyNumberFormat="1" applyFont="1" applyAlignment="1">
      <alignment horizontal="center"/>
    </xf>
    <xf numFmtId="43" fontId="4" fillId="0" borderId="0" xfId="1" applyNumberFormat="1" applyFont="1" applyBorder="1" applyAlignment="1">
      <alignment horizontal="center"/>
    </xf>
    <xf numFmtId="43" fontId="4" fillId="0" borderId="1" xfId="1" applyNumberFormat="1" applyFont="1" applyBorder="1" applyAlignment="1">
      <alignment horizontal="center"/>
    </xf>
    <xf numFmtId="43" fontId="5" fillId="0" borderId="2" xfId="1" applyNumberFormat="1" applyFont="1" applyBorder="1" applyAlignment="1">
      <alignment horizontal="right"/>
    </xf>
    <xf numFmtId="43" fontId="4" fillId="0" borderId="5" xfId="1" applyNumberFormat="1" applyFont="1" applyBorder="1" applyAlignment="1">
      <alignment horizontal="right"/>
    </xf>
    <xf numFmtId="43" fontId="5" fillId="0" borderId="8" xfId="1" applyNumberFormat="1" applyFont="1" applyBorder="1" applyAlignment="1">
      <alignment horizontal="right"/>
    </xf>
    <xf numFmtId="43" fontId="5" fillId="0" borderId="23" xfId="1" applyNumberFormat="1" applyFont="1" applyBorder="1" applyAlignment="1">
      <alignment horizontal="right"/>
    </xf>
    <xf numFmtId="43" fontId="5" fillId="0" borderId="10" xfId="1" applyNumberFormat="1" applyFont="1" applyBorder="1" applyAlignment="1">
      <alignment horizontal="right"/>
    </xf>
    <xf numFmtId="43" fontId="10" fillId="0" borderId="0" xfId="1" applyNumberFormat="1" applyFont="1" applyBorder="1"/>
    <xf numFmtId="43" fontId="5" fillId="0" borderId="0" xfId="1" applyNumberFormat="1" applyFont="1" applyBorder="1"/>
    <xf numFmtId="43" fontId="4" fillId="0" borderId="0" xfId="1" applyNumberFormat="1" applyFont="1" applyBorder="1"/>
    <xf numFmtId="43" fontId="4" fillId="0" borderId="27" xfId="1" applyNumberFormat="1" applyFont="1" applyBorder="1" applyAlignment="1">
      <alignment horizontal="right"/>
    </xf>
    <xf numFmtId="0" fontId="5" fillId="0" borderId="11" xfId="0" applyFont="1" applyBorder="1"/>
    <xf numFmtId="0" fontId="4" fillId="0" borderId="0" xfId="0" applyFont="1" applyAlignment="1">
      <alignment horizontal="center"/>
    </xf>
    <xf numFmtId="43" fontId="3" fillId="0" borderId="11" xfId="1" applyNumberFormat="1" applyFont="1" applyBorder="1" applyAlignment="1">
      <alignment horizontal="right"/>
    </xf>
    <xf numFmtId="43" fontId="3" fillId="0" borderId="3" xfId="1" applyFont="1" applyBorder="1"/>
    <xf numFmtId="0" fontId="3" fillId="0" borderId="23" xfId="0" applyFont="1" applyBorder="1"/>
    <xf numFmtId="0" fontId="8" fillId="0" borderId="18" xfId="0" applyFont="1" applyBorder="1"/>
    <xf numFmtId="43" fontId="3" fillId="0" borderId="18" xfId="1" applyNumberFormat="1" applyFont="1" applyBorder="1" applyAlignment="1">
      <alignment horizontal="right"/>
    </xf>
    <xf numFmtId="43" fontId="15" fillId="0" borderId="18" xfId="1" applyFont="1" applyBorder="1"/>
    <xf numFmtId="43" fontId="3" fillId="0" borderId="18" xfId="1" applyFont="1" applyBorder="1"/>
    <xf numFmtId="43" fontId="3" fillId="0" borderId="18" xfId="1" applyNumberFormat="1" applyFont="1" applyBorder="1"/>
    <xf numFmtId="49" fontId="3" fillId="0" borderId="18" xfId="0" applyNumberFormat="1" applyFont="1" applyBorder="1"/>
    <xf numFmtId="49" fontId="15" fillId="0" borderId="18" xfId="0" applyNumberFormat="1" applyFont="1" applyBorder="1"/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2" fillId="0" borderId="9" xfId="0" applyFont="1" applyBorder="1"/>
    <xf numFmtId="49" fontId="13" fillId="0" borderId="3" xfId="0" applyNumberFormat="1" applyFont="1" applyBorder="1"/>
    <xf numFmtId="49" fontId="13" fillId="0" borderId="3" xfId="0" applyNumberFormat="1" applyFont="1" applyBorder="1" applyAlignment="1">
      <alignment horizontal="center"/>
    </xf>
    <xf numFmtId="3" fontId="12" fillId="0" borderId="3" xfId="0" applyNumberFormat="1" applyFont="1" applyBorder="1"/>
    <xf numFmtId="0" fontId="12" fillId="0" borderId="3" xfId="0" applyFont="1" applyBorder="1"/>
    <xf numFmtId="43" fontId="12" fillId="0" borderId="3" xfId="1" applyNumberFormat="1" applyFont="1" applyBorder="1"/>
    <xf numFmtId="43" fontId="12" fillId="0" borderId="3" xfId="1" applyNumberFormat="1" applyFont="1" applyBorder="1" applyAlignment="1">
      <alignment horizontal="right"/>
    </xf>
    <xf numFmtId="43" fontId="12" fillId="0" borderId="23" xfId="1" applyNumberFormat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3" fontId="13" fillId="0" borderId="28" xfId="1" applyNumberFormat="1" applyFont="1" applyBorder="1"/>
    <xf numFmtId="43" fontId="13" fillId="0" borderId="28" xfId="1" applyNumberFormat="1" applyFont="1" applyBorder="1" applyAlignment="1"/>
    <xf numFmtId="49" fontId="13" fillId="0" borderId="9" xfId="0" applyNumberFormat="1" applyFont="1" applyBorder="1" applyAlignment="1">
      <alignment horizontal="center"/>
    </xf>
    <xf numFmtId="43" fontId="13" fillId="0" borderId="29" xfId="1" applyNumberFormat="1" applyFont="1" applyBorder="1"/>
    <xf numFmtId="43" fontId="13" fillId="0" borderId="0" xfId="1" applyNumberFormat="1" applyFont="1" applyBorder="1" applyAlignment="1"/>
    <xf numFmtId="43" fontId="12" fillId="0" borderId="9" xfId="1" applyNumberFormat="1" applyFont="1" applyBorder="1"/>
    <xf numFmtId="43" fontId="12" fillId="0" borderId="9" xfId="1" applyNumberFormat="1" applyFont="1" applyBorder="1" applyAlignment="1">
      <alignment horizontal="right"/>
    </xf>
    <xf numFmtId="43" fontId="12" fillId="0" borderId="11" xfId="1" applyNumberFormat="1" applyFont="1" applyBorder="1" applyAlignment="1">
      <alignment horizontal="right"/>
    </xf>
    <xf numFmtId="43" fontId="13" fillId="0" borderId="28" xfId="1" applyNumberFormat="1" applyFont="1" applyBorder="1" applyAlignment="1">
      <alignment horizontal="right"/>
    </xf>
    <xf numFmtId="43" fontId="12" fillId="0" borderId="0" xfId="0" applyNumberFormat="1" applyFont="1"/>
    <xf numFmtId="49" fontId="13" fillId="0" borderId="9" xfId="0" applyNumberFormat="1" applyFont="1" applyBorder="1"/>
    <xf numFmtId="43" fontId="12" fillId="0" borderId="29" xfId="1" applyNumberFormat="1" applyFont="1" applyBorder="1"/>
    <xf numFmtId="0" fontId="12" fillId="0" borderId="3" xfId="0" applyFont="1" applyFill="1" applyBorder="1"/>
    <xf numFmtId="43" fontId="12" fillId="0" borderId="9" xfId="1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3" fillId="0" borderId="3" xfId="0" applyFont="1" applyBorder="1"/>
    <xf numFmtId="0" fontId="13" fillId="0" borderId="11" xfId="0" applyFont="1" applyBorder="1" applyAlignment="1">
      <alignment horizontal="center"/>
    </xf>
    <xf numFmtId="43" fontId="12" fillId="0" borderId="30" xfId="1" applyNumberFormat="1" applyFont="1" applyBorder="1" applyAlignment="1">
      <alignment horizontal="right"/>
    </xf>
    <xf numFmtId="0" fontId="12" fillId="0" borderId="8" xfId="0" applyFont="1" applyFill="1" applyBorder="1"/>
    <xf numFmtId="0" fontId="13" fillId="0" borderId="21" xfId="0" applyFont="1" applyFill="1" applyBorder="1" applyAlignment="1">
      <alignment horizontal="center"/>
    </xf>
    <xf numFmtId="43" fontId="12" fillId="0" borderId="20" xfId="1" applyFont="1" applyBorder="1" applyAlignment="1">
      <alignment horizontal="right"/>
    </xf>
    <xf numFmtId="0" fontId="12" fillId="0" borderId="8" xfId="0" applyFont="1" applyBorder="1"/>
    <xf numFmtId="49" fontId="12" fillId="0" borderId="8" xfId="0" applyNumberFormat="1" applyFont="1" applyBorder="1"/>
    <xf numFmtId="49" fontId="13" fillId="0" borderId="21" xfId="0" applyNumberFormat="1" applyFont="1" applyBorder="1" applyAlignment="1">
      <alignment horizontal="center"/>
    </xf>
    <xf numFmtId="43" fontId="12" fillId="0" borderId="33" xfId="1" applyFont="1" applyBorder="1" applyAlignment="1">
      <alignment horizontal="right"/>
    </xf>
    <xf numFmtId="43" fontId="12" fillId="0" borderId="34" xfId="1" applyFont="1" applyBorder="1" applyAlignment="1">
      <alignment horizontal="right"/>
    </xf>
    <xf numFmtId="49" fontId="13" fillId="0" borderId="8" xfId="0" applyNumberFormat="1" applyFont="1" applyBorder="1" applyAlignment="1">
      <alignment horizontal="center"/>
    </xf>
    <xf numFmtId="43" fontId="13" fillId="0" borderId="35" xfId="1" applyNumberFormat="1" applyFont="1" applyBorder="1" applyAlignment="1">
      <alignment horizontal="right"/>
    </xf>
    <xf numFmtId="49" fontId="14" fillId="0" borderId="8" xfId="0" applyNumberFormat="1" applyFont="1" applyBorder="1"/>
    <xf numFmtId="43" fontId="12" fillId="0" borderId="36" xfId="1" applyFont="1" applyBorder="1"/>
    <xf numFmtId="43" fontId="12" fillId="0" borderId="19" xfId="1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43" fontId="13" fillId="0" borderId="35" xfId="1" applyFont="1" applyBorder="1" applyAlignment="1">
      <alignment horizontal="right"/>
    </xf>
    <xf numFmtId="0" fontId="13" fillId="0" borderId="17" xfId="0" applyFont="1" applyBorder="1"/>
    <xf numFmtId="0" fontId="13" fillId="0" borderId="36" xfId="0" applyFont="1" applyBorder="1" applyAlignment="1">
      <alignment horizontal="center"/>
    </xf>
    <xf numFmtId="43" fontId="13" fillId="0" borderId="31" xfId="1" applyFont="1" applyBorder="1"/>
    <xf numFmtId="43" fontId="13" fillId="0" borderId="32" xfId="1" applyFont="1" applyBorder="1"/>
    <xf numFmtId="49" fontId="13" fillId="0" borderId="17" xfId="0" applyNumberFormat="1" applyFont="1" applyBorder="1"/>
    <xf numFmtId="49" fontId="13" fillId="0" borderId="36" xfId="0" applyNumberFormat="1" applyFont="1" applyBorder="1" applyAlignment="1">
      <alignment horizontal="center"/>
    </xf>
    <xf numFmtId="43" fontId="12" fillId="0" borderId="37" xfId="1" applyFont="1" applyBorder="1"/>
    <xf numFmtId="43" fontId="13" fillId="0" borderId="38" xfId="1" applyFont="1" applyBorder="1" applyAlignment="1">
      <alignment horizontal="right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43" fontId="13" fillId="0" borderId="41" xfId="1" applyNumberFormat="1" applyFont="1" applyBorder="1"/>
    <xf numFmtId="3" fontId="17" fillId="0" borderId="22" xfId="0" applyNumberFormat="1" applyFont="1" applyBorder="1" applyAlignment="1">
      <alignment horizontal="center"/>
    </xf>
    <xf numFmtId="43" fontId="17" fillId="0" borderId="10" xfId="1" applyNumberFormat="1" applyFont="1" applyBorder="1" applyAlignment="1">
      <alignment horizontal="center"/>
    </xf>
    <xf numFmtId="43" fontId="17" fillId="0" borderId="22" xfId="1" applyNumberFormat="1" applyFont="1" applyBorder="1" applyAlignment="1">
      <alignment horizontal="center"/>
    </xf>
    <xf numFmtId="3" fontId="9" fillId="0" borderId="2" xfId="0" applyNumberFormat="1" applyFont="1" applyBorder="1"/>
    <xf numFmtId="43" fontId="9" fillId="0" borderId="2" xfId="1" applyNumberFormat="1" applyFont="1" applyBorder="1"/>
    <xf numFmtId="0" fontId="19" fillId="0" borderId="2" xfId="0" applyFont="1" applyBorder="1"/>
    <xf numFmtId="49" fontId="9" fillId="0" borderId="2" xfId="0" applyNumberFormat="1" applyFont="1" applyBorder="1" applyAlignment="1">
      <alignment horizontal="center"/>
    </xf>
    <xf numFmtId="43" fontId="9" fillId="0" borderId="3" xfId="1" applyFont="1" applyBorder="1" applyAlignment="1">
      <alignment horizontal="right" vertical="center"/>
    </xf>
    <xf numFmtId="43" fontId="9" fillId="0" borderId="3" xfId="1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3" fontId="9" fillId="0" borderId="11" xfId="1" applyFont="1" applyBorder="1" applyAlignment="1">
      <alignment horizontal="right" vertical="center"/>
    </xf>
    <xf numFmtId="43" fontId="9" fillId="0" borderId="11" xfId="1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43" fontId="10" fillId="0" borderId="5" xfId="1" applyNumberFormat="1" applyFont="1" applyBorder="1" applyAlignment="1">
      <alignment horizontal="right" vertical="center"/>
    </xf>
    <xf numFmtId="43" fontId="10" fillId="0" borderId="5" xfId="1" applyNumberFormat="1" applyFont="1" applyBorder="1" applyAlignment="1">
      <alignment vertical="center"/>
    </xf>
    <xf numFmtId="43" fontId="9" fillId="0" borderId="9" xfId="1" applyNumberFormat="1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3" fontId="9" fillId="0" borderId="9" xfId="1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43" fontId="9" fillId="0" borderId="3" xfId="1" applyNumberFormat="1" applyFont="1" applyBorder="1" applyAlignment="1">
      <alignment vertical="center"/>
    </xf>
    <xf numFmtId="43" fontId="9" fillId="0" borderId="11" xfId="1" applyNumberFormat="1" applyFont="1" applyBorder="1" applyAlignment="1">
      <alignment vertical="center"/>
    </xf>
    <xf numFmtId="43" fontId="10" fillId="0" borderId="10" xfId="1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3" fontId="9" fillId="0" borderId="3" xfId="1" applyNumberFormat="1" applyFont="1" applyBorder="1" applyAlignment="1">
      <alignment horizontal="center" vertical="center"/>
    </xf>
    <xf numFmtId="3" fontId="16" fillId="0" borderId="0" xfId="0" applyNumberFormat="1" applyFont="1" applyBorder="1"/>
    <xf numFmtId="3" fontId="9" fillId="0" borderId="0" xfId="0" applyNumberFormat="1" applyFont="1" applyBorder="1"/>
    <xf numFmtId="43" fontId="10" fillId="0" borderId="0" xfId="1" applyNumberFormat="1" applyFont="1" applyBorder="1" applyAlignment="1">
      <alignment horizontal="center"/>
    </xf>
    <xf numFmtId="43" fontId="9" fillId="0" borderId="0" xfId="1" applyNumberFormat="1" applyFont="1" applyBorder="1"/>
    <xf numFmtId="43" fontId="9" fillId="0" borderId="0" xfId="1" applyNumberFormat="1" applyFont="1" applyBorder="1" applyAlignment="1">
      <alignment horizontal="center"/>
    </xf>
    <xf numFmtId="43" fontId="9" fillId="0" borderId="13" xfId="1" applyNumberFormat="1" applyFont="1" applyBorder="1" applyAlignment="1">
      <alignment vertical="center"/>
    </xf>
    <xf numFmtId="43" fontId="9" fillId="0" borderId="13" xfId="1" applyNumberFormat="1" applyFont="1" applyBorder="1" applyAlignment="1">
      <alignment horizontal="right" vertical="center"/>
    </xf>
    <xf numFmtId="43" fontId="15" fillId="0" borderId="23" xfId="1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center"/>
    </xf>
    <xf numFmtId="0" fontId="15" fillId="0" borderId="4" xfId="0" applyFont="1" applyBorder="1"/>
    <xf numFmtId="0" fontId="15" fillId="0" borderId="0" xfId="0" applyFont="1"/>
    <xf numFmtId="0" fontId="15" fillId="0" borderId="42" xfId="0" applyFont="1" applyBorder="1"/>
    <xf numFmtId="0" fontId="15" fillId="0" borderId="1" xfId="0" applyFont="1" applyBorder="1"/>
    <xf numFmtId="49" fontId="15" fillId="0" borderId="0" xfId="0" applyNumberFormat="1" applyFont="1" applyBorder="1" applyAlignment="1">
      <alignment horizontal="center"/>
    </xf>
    <xf numFmtId="43" fontId="15" fillId="0" borderId="0" xfId="1" applyFont="1"/>
    <xf numFmtId="0" fontId="15" fillId="0" borderId="0" xfId="0" applyFont="1" applyBorder="1"/>
    <xf numFmtId="0" fontId="20" fillId="0" borderId="0" xfId="0" applyFont="1"/>
    <xf numFmtId="49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3" fontId="15" fillId="0" borderId="0" xfId="1" applyFont="1" applyBorder="1"/>
    <xf numFmtId="43" fontId="15" fillId="0" borderId="0" xfId="0" applyNumberFormat="1" applyFont="1" applyBorder="1"/>
    <xf numFmtId="4" fontId="15" fillId="0" borderId="0" xfId="0" applyNumberFormat="1" applyFont="1"/>
    <xf numFmtId="4" fontId="15" fillId="0" borderId="0" xfId="0" applyNumberFormat="1" applyFont="1" applyBorder="1"/>
    <xf numFmtId="0" fontId="7" fillId="0" borderId="0" xfId="0" applyFont="1"/>
    <xf numFmtId="0" fontId="7" fillId="0" borderId="0" xfId="0" applyFont="1" applyBorder="1"/>
    <xf numFmtId="0" fontId="7" fillId="0" borderId="4" xfId="0" applyFont="1" applyBorder="1"/>
    <xf numFmtId="49" fontId="7" fillId="0" borderId="24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188" fontId="3" fillId="0" borderId="3" xfId="1" applyNumberFormat="1" applyFont="1" applyBorder="1" applyAlignment="1">
      <alignment horizontal="right"/>
    </xf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43" fontId="5" fillId="0" borderId="0" xfId="1" applyFont="1" applyAlignment="1">
      <alignment horizontal="right"/>
    </xf>
    <xf numFmtId="43" fontId="12" fillId="0" borderId="21" xfId="1" applyFont="1" applyBorder="1" applyAlignment="1">
      <alignment horizontal="right"/>
    </xf>
    <xf numFmtId="43" fontId="12" fillId="0" borderId="43" xfId="1" applyFont="1" applyBorder="1" applyAlignment="1">
      <alignment horizontal="right"/>
    </xf>
    <xf numFmtId="43" fontId="12" fillId="0" borderId="44" xfId="1" applyFont="1" applyBorder="1" applyAlignment="1">
      <alignment horizontal="right"/>
    </xf>
    <xf numFmtId="43" fontId="13" fillId="0" borderId="45" xfId="1" applyNumberFormat="1" applyFont="1" applyBorder="1" applyAlignment="1">
      <alignment horizontal="right"/>
    </xf>
    <xf numFmtId="43" fontId="12" fillId="0" borderId="46" xfId="1" applyFont="1" applyBorder="1" applyAlignment="1">
      <alignment horizontal="right"/>
    </xf>
    <xf numFmtId="43" fontId="13" fillId="0" borderId="47" xfId="1" applyNumberFormat="1" applyFont="1" applyBorder="1" applyAlignment="1">
      <alignment horizontal="right"/>
    </xf>
    <xf numFmtId="43" fontId="13" fillId="0" borderId="48" xfId="1" applyNumberFormat="1" applyFont="1" applyBorder="1" applyAlignment="1">
      <alignment horizontal="right"/>
    </xf>
    <xf numFmtId="49" fontId="7" fillId="0" borderId="23" xfId="0" applyNumberFormat="1" applyFont="1" applyBorder="1" applyAlignment="1">
      <alignment horizontal="center"/>
    </xf>
    <xf numFmtId="43" fontId="3" fillId="0" borderId="23" xfId="1" applyNumberFormat="1" applyFont="1" applyBorder="1"/>
    <xf numFmtId="43" fontId="3" fillId="0" borderId="23" xfId="1" applyFont="1" applyBorder="1"/>
    <xf numFmtId="43" fontId="3" fillId="0" borderId="23" xfId="1" applyNumberFormat="1" applyFont="1" applyBorder="1" applyAlignment="1">
      <alignment horizontal="right"/>
    </xf>
    <xf numFmtId="43" fontId="15" fillId="0" borderId="23" xfId="1" applyFont="1" applyBorder="1"/>
    <xf numFmtId="43" fontId="15" fillId="0" borderId="23" xfId="1" applyNumberFormat="1" applyFont="1" applyBorder="1"/>
    <xf numFmtId="49" fontId="11" fillId="0" borderId="18" xfId="0" applyNumberFormat="1" applyFont="1" applyBorder="1" applyAlignment="1">
      <alignment horizontal="right"/>
    </xf>
    <xf numFmtId="43" fontId="11" fillId="0" borderId="23" xfId="1" applyNumberFormat="1" applyFont="1" applyBorder="1" applyAlignment="1">
      <alignment horizontal="right"/>
    </xf>
    <xf numFmtId="0" fontId="11" fillId="0" borderId="8" xfId="0" applyFont="1" applyBorder="1"/>
    <xf numFmtId="4" fontId="4" fillId="0" borderId="5" xfId="1" applyNumberFormat="1" applyFont="1" applyBorder="1" applyAlignment="1">
      <alignment horizontal="right"/>
    </xf>
    <xf numFmtId="0" fontId="5" fillId="0" borderId="49" xfId="0" applyFont="1" applyBorder="1"/>
    <xf numFmtId="49" fontId="4" fillId="0" borderId="50" xfId="0" applyNumberFormat="1" applyFont="1" applyBorder="1" applyAlignment="1">
      <alignment horizontal="center"/>
    </xf>
    <xf numFmtId="188" fontId="5" fillId="0" borderId="3" xfId="1" applyNumberFormat="1" applyFont="1" applyBorder="1" applyAlignment="1">
      <alignment horizontal="right"/>
    </xf>
    <xf numFmtId="188" fontId="4" fillId="0" borderId="5" xfId="1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43" fontId="13" fillId="0" borderId="5" xfId="1" applyNumberFormat="1" applyFont="1" applyBorder="1" applyAlignment="1">
      <alignment horizontal="right"/>
    </xf>
    <xf numFmtId="43" fontId="3" fillId="0" borderId="3" xfId="1" applyNumberFormat="1" applyFont="1" applyBorder="1"/>
    <xf numFmtId="43" fontId="3" fillId="0" borderId="3" xfId="1" applyNumberFormat="1" applyFont="1" applyBorder="1" applyAlignment="1">
      <alignment horizontal="right"/>
    </xf>
    <xf numFmtId="43" fontId="15" fillId="0" borderId="3" xfId="1" applyFont="1" applyBorder="1"/>
    <xf numFmtId="43" fontId="15" fillId="0" borderId="3" xfId="1" applyNumberFormat="1" applyFont="1" applyBorder="1"/>
    <xf numFmtId="43" fontId="11" fillId="0" borderId="3" xfId="1" applyNumberFormat="1" applyFont="1" applyBorder="1" applyAlignment="1">
      <alignment horizontal="right"/>
    </xf>
    <xf numFmtId="49" fontId="22" fillId="0" borderId="10" xfId="0" applyNumberFormat="1" applyFont="1" applyBorder="1"/>
    <xf numFmtId="43" fontId="22" fillId="0" borderId="10" xfId="1" applyFont="1" applyBorder="1" applyAlignment="1">
      <alignment horizontal="right"/>
    </xf>
    <xf numFmtId="43" fontId="22" fillId="0" borderId="10" xfId="1" applyFont="1" applyBorder="1" applyAlignment="1">
      <alignment horizontal="center"/>
    </xf>
    <xf numFmtId="43" fontId="22" fillId="0" borderId="5" xfId="1" applyFont="1" applyBorder="1" applyAlignment="1">
      <alignment horizontal="right"/>
    </xf>
    <xf numFmtId="49" fontId="22" fillId="0" borderId="5" xfId="0" applyNumberFormat="1" applyFont="1" applyBorder="1"/>
    <xf numFmtId="43" fontId="22" fillId="0" borderId="5" xfId="1" applyFont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43" fontId="22" fillId="0" borderId="10" xfId="1" applyFont="1" applyBorder="1"/>
    <xf numFmtId="0" fontId="22" fillId="0" borderId="5" xfId="0" applyFont="1" applyBorder="1" applyAlignment="1">
      <alignment horizontal="left"/>
    </xf>
    <xf numFmtId="0" fontId="22" fillId="0" borderId="5" xfId="0" applyFont="1" applyBorder="1"/>
    <xf numFmtId="43" fontId="22" fillId="0" borderId="5" xfId="1" applyFont="1" applyBorder="1"/>
    <xf numFmtId="0" fontId="22" fillId="0" borderId="13" xfId="0" applyFont="1" applyBorder="1"/>
    <xf numFmtId="43" fontId="22" fillId="0" borderId="13" xfId="1" applyNumberFormat="1" applyFont="1" applyBorder="1" applyAlignment="1">
      <alignment horizontal="right"/>
    </xf>
    <xf numFmtId="43" fontId="21" fillId="0" borderId="13" xfId="1" applyFont="1" applyBorder="1" applyAlignment="1">
      <alignment horizontal="right"/>
    </xf>
    <xf numFmtId="43" fontId="22" fillId="0" borderId="13" xfId="1" applyFont="1" applyBorder="1" applyAlignment="1">
      <alignment horizontal="right"/>
    </xf>
    <xf numFmtId="43" fontId="22" fillId="0" borderId="13" xfId="1" applyFont="1" applyBorder="1"/>
    <xf numFmtId="49" fontId="22" fillId="0" borderId="13" xfId="0" applyNumberFormat="1" applyFont="1" applyBorder="1"/>
    <xf numFmtId="43" fontId="21" fillId="0" borderId="23" xfId="1" applyNumberFormat="1" applyFont="1" applyBorder="1" applyAlignment="1">
      <alignment horizontal="right"/>
    </xf>
    <xf numFmtId="43" fontId="21" fillId="0" borderId="5" xfId="1" applyNumberFormat="1" applyFont="1" applyBorder="1" applyAlignment="1">
      <alignment horizontal="right"/>
    </xf>
    <xf numFmtId="43" fontId="22" fillId="0" borderId="5" xfId="1" applyNumberFormat="1" applyFont="1" applyBorder="1"/>
    <xf numFmtId="43" fontId="22" fillId="0" borderId="5" xfId="1" applyNumberFormat="1" applyFont="1" applyBorder="1" applyAlignment="1">
      <alignment horizontal="right"/>
    </xf>
    <xf numFmtId="43" fontId="21" fillId="0" borderId="5" xfId="1" applyFont="1" applyBorder="1"/>
    <xf numFmtId="0" fontId="22" fillId="0" borderId="10" xfId="0" applyFont="1" applyBorder="1"/>
    <xf numFmtId="43" fontId="21" fillId="0" borderId="10" xfId="1" applyNumberFormat="1" applyFont="1" applyBorder="1" applyAlignment="1">
      <alignment horizontal="right"/>
    </xf>
    <xf numFmtId="43" fontId="22" fillId="0" borderId="10" xfId="1" applyNumberFormat="1" applyFont="1" applyBorder="1"/>
    <xf numFmtId="43" fontId="22" fillId="0" borderId="10" xfId="1" applyNumberFormat="1" applyFont="1" applyBorder="1" applyAlignment="1">
      <alignment horizontal="right"/>
    </xf>
    <xf numFmtId="43" fontId="21" fillId="0" borderId="10" xfId="1" applyFont="1" applyBorder="1"/>
    <xf numFmtId="49" fontId="7" fillId="0" borderId="23" xfId="0" applyNumberFormat="1" applyFont="1" applyBorder="1" applyAlignment="1">
      <alignment horizontal="center" vertical="center"/>
    </xf>
    <xf numFmtId="43" fontId="7" fillId="0" borderId="23" xfId="1" applyFont="1" applyBorder="1" applyAlignment="1">
      <alignment horizontal="center"/>
    </xf>
    <xf numFmtId="43" fontId="7" fillId="0" borderId="10" xfId="1" applyFont="1" applyBorder="1" applyAlignment="1">
      <alignment horizontal="center"/>
    </xf>
    <xf numFmtId="43" fontId="7" fillId="0" borderId="5" xfId="1" applyFont="1" applyBorder="1" applyAlignment="1">
      <alignment horizontal="center"/>
    </xf>
    <xf numFmtId="43" fontId="8" fillId="0" borderId="10" xfId="1" applyFont="1" applyBorder="1" applyAlignment="1">
      <alignment horizontal="center"/>
    </xf>
    <xf numFmtId="43" fontId="7" fillId="0" borderId="10" xfId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10" fillId="0" borderId="5" xfId="1" applyFont="1" applyBorder="1"/>
    <xf numFmtId="43" fontId="10" fillId="0" borderId="23" xfId="1" applyNumberFormat="1" applyFont="1" applyBorder="1" applyAlignment="1">
      <alignment horizontal="right"/>
    </xf>
    <xf numFmtId="43" fontId="10" fillId="0" borderId="5" xfId="1" applyNumberFormat="1" applyFont="1" applyBorder="1"/>
    <xf numFmtId="43" fontId="8" fillId="0" borderId="3" xfId="1" applyFont="1" applyBorder="1" applyAlignment="1">
      <alignment horizontal="center"/>
    </xf>
    <xf numFmtId="43" fontId="10" fillId="0" borderId="5" xfId="1" applyNumberFormat="1" applyFont="1" applyBorder="1" applyAlignment="1">
      <alignment horizontal="right"/>
    </xf>
    <xf numFmtId="43" fontId="7" fillId="0" borderId="13" xfId="1" applyFont="1" applyBorder="1" applyAlignment="1">
      <alignment horizontal="right"/>
    </xf>
    <xf numFmtId="43" fontId="7" fillId="0" borderId="3" xfId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1" fillId="0" borderId="3" xfId="1" applyFont="1" applyBorder="1" applyAlignment="1">
      <alignment horizontal="center" vertical="center"/>
    </xf>
    <xf numFmtId="4" fontId="13" fillId="0" borderId="6" xfId="0" applyNumberFormat="1" applyFont="1" applyBorder="1"/>
    <xf numFmtId="43" fontId="12" fillId="0" borderId="0" xfId="1" applyFont="1"/>
    <xf numFmtId="49" fontId="8" fillId="0" borderId="3" xfId="0" applyNumberFormat="1" applyFont="1" applyBorder="1" applyAlignment="1">
      <alignment horizontal="right"/>
    </xf>
    <xf numFmtId="188" fontId="8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3" fontId="9" fillId="0" borderId="3" xfId="1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left"/>
    </xf>
    <xf numFmtId="43" fontId="8" fillId="0" borderId="18" xfId="1" applyFont="1" applyBorder="1" applyAlignment="1">
      <alignment horizontal="center"/>
    </xf>
    <xf numFmtId="43" fontId="11" fillId="0" borderId="18" xfId="1" applyFont="1" applyBorder="1" applyAlignment="1">
      <alignment horizontal="center"/>
    </xf>
    <xf numFmtId="43" fontId="7" fillId="0" borderId="18" xfId="1" applyFont="1" applyBorder="1" applyAlignment="1">
      <alignment horizontal="center"/>
    </xf>
    <xf numFmtId="43" fontId="11" fillId="0" borderId="18" xfId="1" applyFont="1" applyBorder="1" applyAlignment="1">
      <alignment horizontal="center" vertical="center"/>
    </xf>
    <xf numFmtId="43" fontId="10" fillId="0" borderId="13" xfId="1" applyFont="1" applyBorder="1" applyAlignment="1">
      <alignment horizontal="right"/>
    </xf>
    <xf numFmtId="43" fontId="8" fillId="0" borderId="3" xfId="1" applyFont="1" applyBorder="1" applyAlignment="1">
      <alignment horizontal="right"/>
    </xf>
    <xf numFmtId="43" fontId="17" fillId="0" borderId="10" xfId="1" applyNumberFormat="1" applyFont="1" applyBorder="1"/>
    <xf numFmtId="43" fontId="17" fillId="0" borderId="5" xfId="1" applyNumberFormat="1" applyFont="1" applyBorder="1"/>
    <xf numFmtId="0" fontId="12" fillId="0" borderId="11" xfId="0" applyFont="1" applyBorder="1"/>
    <xf numFmtId="0" fontId="12" fillId="0" borderId="3" xfId="0" applyFont="1" applyBorder="1" applyAlignment="1">
      <alignment horizontal="left"/>
    </xf>
    <xf numFmtId="43" fontId="13" fillId="0" borderId="5" xfId="1" applyFont="1" applyBorder="1" applyAlignment="1">
      <alignment horizontal="right"/>
    </xf>
    <xf numFmtId="43" fontId="13" fillId="0" borderId="13" xfId="1" applyNumberFormat="1" applyFont="1" applyBorder="1" applyAlignment="1">
      <alignment horizontal="right"/>
    </xf>
    <xf numFmtId="43" fontId="4" fillId="0" borderId="10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" fontId="5" fillId="0" borderId="59" xfId="0" applyNumberFormat="1" applyFont="1" applyBorder="1"/>
    <xf numFmtId="4" fontId="5" fillId="0" borderId="6" xfId="0" applyNumberFormat="1" applyFont="1" applyBorder="1" applyAlignment="1">
      <alignment horizontal="right"/>
    </xf>
    <xf numFmtId="43" fontId="8" fillId="0" borderId="11" xfId="1" applyFont="1" applyBorder="1" applyAlignment="1">
      <alignment horizontal="center"/>
    </xf>
    <xf numFmtId="43" fontId="11" fillId="0" borderId="11" xfId="1" applyFont="1" applyBorder="1" applyAlignment="1">
      <alignment horizontal="center"/>
    </xf>
    <xf numFmtId="43" fontId="7" fillId="0" borderId="11" xfId="1" applyFont="1" applyBorder="1" applyAlignment="1">
      <alignment horizontal="center"/>
    </xf>
    <xf numFmtId="43" fontId="11" fillId="0" borderId="11" xfId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43" fontId="5" fillId="0" borderId="0" xfId="1" applyFont="1" applyBorder="1" applyAlignment="1">
      <alignment horizontal="right"/>
    </xf>
    <xf numFmtId="43" fontId="10" fillId="0" borderId="10" xfId="1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43" fontId="15" fillId="0" borderId="11" xfId="1" applyFont="1" applyBorder="1"/>
    <xf numFmtId="43" fontId="3" fillId="0" borderId="11" xfId="1" applyFont="1" applyBorder="1"/>
    <xf numFmtId="43" fontId="3" fillId="0" borderId="11" xfId="1" applyNumberFormat="1" applyFont="1" applyBorder="1"/>
    <xf numFmtId="49" fontId="15" fillId="0" borderId="11" xfId="0" applyNumberFormat="1" applyFont="1" applyBorder="1"/>
    <xf numFmtId="49" fontId="11" fillId="0" borderId="11" xfId="0" applyNumberFormat="1" applyFont="1" applyBorder="1" applyAlignment="1">
      <alignment horizontal="right"/>
    </xf>
    <xf numFmtId="0" fontId="8" fillId="0" borderId="3" xfId="0" applyFont="1" applyBorder="1"/>
    <xf numFmtId="49" fontId="15" fillId="0" borderId="3" xfId="0" applyNumberFormat="1" applyFont="1" applyBorder="1"/>
    <xf numFmtId="49" fontId="11" fillId="0" borderId="3" xfId="0" applyNumberFormat="1" applyFont="1" applyBorder="1" applyAlignment="1">
      <alignment horizontal="right"/>
    </xf>
    <xf numFmtId="43" fontId="15" fillId="0" borderId="6" xfId="1" applyFont="1" applyBorder="1"/>
    <xf numFmtId="43" fontId="12" fillId="0" borderId="3" xfId="1" applyFont="1" applyBorder="1" applyAlignment="1">
      <alignment horizontal="right"/>
    </xf>
    <xf numFmtId="49" fontId="7" fillId="0" borderId="2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12" fillId="0" borderId="0" xfId="1" applyNumberFormat="1" applyFont="1" applyBorder="1" applyAlignment="1">
      <alignment horizontal="right"/>
    </xf>
    <xf numFmtId="43" fontId="12" fillId="0" borderId="0" xfId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88" fontId="8" fillId="0" borderId="11" xfId="0" applyNumberFormat="1" applyFont="1" applyBorder="1" applyAlignment="1">
      <alignment horizontal="right"/>
    </xf>
    <xf numFmtId="43" fontId="8" fillId="0" borderId="11" xfId="1" applyFont="1" applyBorder="1" applyAlignment="1">
      <alignment horizontal="right"/>
    </xf>
    <xf numFmtId="43" fontId="9" fillId="0" borderId="11" xfId="1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43" fontId="11" fillId="0" borderId="23" xfId="1" applyFont="1" applyBorder="1" applyAlignment="1">
      <alignment horizontal="center"/>
    </xf>
    <xf numFmtId="43" fontId="11" fillId="0" borderId="23" xfId="1" applyFont="1" applyBorder="1" applyAlignment="1">
      <alignment horizontal="center" vertical="center"/>
    </xf>
    <xf numFmtId="43" fontId="7" fillId="0" borderId="10" xfId="1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43" fontId="12" fillId="0" borderId="23" xfId="1" applyNumberFormat="1" applyFont="1" applyBorder="1" applyAlignment="1">
      <alignment horizontal="center"/>
    </xf>
    <xf numFmtId="43" fontId="17" fillId="0" borderId="5" xfId="1" applyFont="1" applyBorder="1" applyAlignment="1">
      <alignment horizontal="center" vertical="center"/>
    </xf>
    <xf numFmtId="43" fontId="15" fillId="0" borderId="3" xfId="1" applyNumberFormat="1" applyFont="1" applyBorder="1" applyAlignment="1">
      <alignment horizontal="right"/>
    </xf>
    <xf numFmtId="43" fontId="7" fillId="0" borderId="10" xfId="1" applyNumberFormat="1" applyFont="1" applyBorder="1" applyAlignment="1">
      <alignment horizontal="center"/>
    </xf>
    <xf numFmtId="43" fontId="7" fillId="0" borderId="5" xfId="1" applyNumberFormat="1" applyFont="1" applyBorder="1" applyAlignment="1">
      <alignment horizontal="center"/>
    </xf>
    <xf numFmtId="43" fontId="15" fillId="0" borderId="18" xfId="1" applyNumberFormat="1" applyFont="1" applyBorder="1" applyAlignment="1">
      <alignment horizontal="right"/>
    </xf>
    <xf numFmtId="43" fontId="15" fillId="0" borderId="18" xfId="1" applyNumberFormat="1" applyFont="1" applyBorder="1"/>
    <xf numFmtId="43" fontId="11" fillId="0" borderId="18" xfId="1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43" fontId="13" fillId="0" borderId="5" xfId="1" applyFont="1" applyBorder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17" fillId="0" borderId="22" xfId="0" applyNumberFormat="1" applyFont="1" applyBorder="1" applyAlignment="1">
      <alignment horizontal="center"/>
    </xf>
    <xf numFmtId="0" fontId="18" fillId="0" borderId="12" xfId="0" applyFont="1" applyBorder="1"/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/>
    </xf>
    <xf numFmtId="3" fontId="4" fillId="0" borderId="22" xfId="0" applyNumberFormat="1" applyFont="1" applyBorder="1" applyAlignment="1">
      <alignment horizontal="center"/>
    </xf>
    <xf numFmtId="0" fontId="0" fillId="0" borderId="58" xfId="0" applyBorder="1"/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22</xdr:row>
      <xdr:rowOff>9525</xdr:rowOff>
    </xdr:from>
    <xdr:to>
      <xdr:col>0</xdr:col>
      <xdr:colOff>895350</xdr:colOff>
      <xdr:row>22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opLeftCell="A43" workbookViewId="0">
      <selection activeCell="G34" sqref="G34"/>
    </sheetView>
  </sheetViews>
  <sheetFormatPr defaultRowHeight="23.25"/>
  <cols>
    <col min="1" max="1" width="43.5703125" style="64" customWidth="1"/>
    <col min="2" max="2" width="8.28515625" style="66" customWidth="1"/>
    <col min="3" max="3" width="18" style="64" customWidth="1"/>
    <col min="4" max="4" width="16.7109375" style="64" customWidth="1"/>
    <col min="5" max="5" width="9.140625" style="64"/>
    <col min="6" max="6" width="12.7109375" style="64" bestFit="1" customWidth="1"/>
    <col min="7" max="7" width="14.85546875" style="64" customWidth="1"/>
    <col min="8" max="16384" width="9.140625" style="64"/>
  </cols>
  <sheetData>
    <row r="1" spans="1:10" ht="15" customHeight="1">
      <c r="A1" s="397" t="s">
        <v>154</v>
      </c>
      <c r="B1" s="397"/>
      <c r="C1" s="397"/>
      <c r="D1" s="397"/>
    </row>
    <row r="2" spans="1:10" ht="21.75" customHeight="1">
      <c r="A2" s="398" t="s">
        <v>155</v>
      </c>
      <c r="B2" s="398"/>
      <c r="C2" s="398"/>
      <c r="D2" s="398"/>
    </row>
    <row r="3" spans="1:10" ht="21.75" customHeight="1">
      <c r="A3" s="398" t="s">
        <v>156</v>
      </c>
      <c r="B3" s="398"/>
      <c r="C3" s="398"/>
      <c r="D3" s="398"/>
    </row>
    <row r="4" spans="1:10" ht="16.5" customHeight="1">
      <c r="A4" s="399" t="s">
        <v>262</v>
      </c>
      <c r="B4" s="399"/>
      <c r="C4" s="399"/>
      <c r="D4" s="399"/>
    </row>
    <row r="5" spans="1:10" ht="13.5" customHeight="1">
      <c r="A5" s="408" t="s">
        <v>1</v>
      </c>
      <c r="B5" s="408" t="s">
        <v>94</v>
      </c>
      <c r="C5" s="408" t="s">
        <v>92</v>
      </c>
      <c r="D5" s="408" t="s">
        <v>105</v>
      </c>
    </row>
    <row r="6" spans="1:10" ht="9.75" customHeight="1">
      <c r="A6" s="410"/>
      <c r="B6" s="409"/>
      <c r="C6" s="410"/>
      <c r="D6" s="410"/>
    </row>
    <row r="7" spans="1:10" ht="18" customHeight="1">
      <c r="A7" s="138" t="s">
        <v>157</v>
      </c>
      <c r="B7" s="139"/>
      <c r="C7" s="140"/>
      <c r="D7" s="140"/>
    </row>
    <row r="8" spans="1:10" ht="18.75" customHeight="1">
      <c r="A8" s="141" t="s">
        <v>158</v>
      </c>
      <c r="B8" s="142" t="s">
        <v>130</v>
      </c>
      <c r="C8" s="143"/>
      <c r="D8" s="143"/>
    </row>
    <row r="9" spans="1:10">
      <c r="A9" s="144" t="s">
        <v>159</v>
      </c>
      <c r="B9" s="142" t="s">
        <v>160</v>
      </c>
      <c r="C9" s="145">
        <v>500000</v>
      </c>
      <c r="D9" s="146">
        <v>20413</v>
      </c>
    </row>
    <row r="10" spans="1:10">
      <c r="A10" s="144" t="s">
        <v>161</v>
      </c>
      <c r="B10" s="142" t="s">
        <v>162</v>
      </c>
      <c r="C10" s="146">
        <v>210000</v>
      </c>
      <c r="D10" s="145">
        <v>19143.47</v>
      </c>
    </row>
    <row r="11" spans="1:10">
      <c r="A11" s="144" t="s">
        <v>163</v>
      </c>
      <c r="B11" s="142" t="s">
        <v>164</v>
      </c>
      <c r="C11" s="146">
        <v>67000</v>
      </c>
      <c r="D11" s="146">
        <v>4930</v>
      </c>
    </row>
    <row r="12" spans="1:10" ht="24" thickBot="1">
      <c r="A12" s="144" t="s">
        <v>204</v>
      </c>
      <c r="B12" s="142" t="s">
        <v>165</v>
      </c>
      <c r="C12" s="147">
        <v>100000</v>
      </c>
      <c r="D12" s="147">
        <v>100000</v>
      </c>
    </row>
    <row r="13" spans="1:10" ht="18" customHeight="1" thickBot="1">
      <c r="A13" s="148" t="s">
        <v>81</v>
      </c>
      <c r="B13" s="149"/>
      <c r="C13" s="150">
        <f>SUM(C9:C12)</f>
        <v>877000</v>
      </c>
      <c r="D13" s="151">
        <f>SUM(D9:D12)</f>
        <v>144486.47</v>
      </c>
      <c r="F13" s="159"/>
      <c r="G13" s="65"/>
      <c r="H13" s="65"/>
      <c r="I13" s="65"/>
      <c r="J13" s="65"/>
    </row>
    <row r="14" spans="1:10">
      <c r="A14" s="141" t="s">
        <v>166</v>
      </c>
      <c r="B14" s="152" t="s">
        <v>131</v>
      </c>
      <c r="C14" s="153"/>
      <c r="D14" s="153"/>
      <c r="G14" s="65"/>
      <c r="H14" s="65"/>
      <c r="I14" s="154"/>
      <c r="J14" s="65"/>
    </row>
    <row r="15" spans="1:10">
      <c r="A15" s="144" t="s">
        <v>167</v>
      </c>
      <c r="B15" s="152" t="s">
        <v>168</v>
      </c>
      <c r="C15" s="156">
        <v>64000</v>
      </c>
      <c r="D15" s="156"/>
      <c r="G15" s="154"/>
      <c r="H15" s="65"/>
      <c r="I15" s="65"/>
      <c r="J15" s="65"/>
    </row>
    <row r="16" spans="1:10">
      <c r="A16" s="144" t="s">
        <v>169</v>
      </c>
      <c r="B16" s="152" t="s">
        <v>170</v>
      </c>
      <c r="C16" s="146">
        <v>76000</v>
      </c>
      <c r="D16" s="145">
        <v>3954</v>
      </c>
      <c r="G16" s="65"/>
      <c r="H16" s="65"/>
      <c r="I16" s="65"/>
      <c r="J16" s="65"/>
    </row>
    <row r="17" spans="1:7">
      <c r="A17" s="144" t="s">
        <v>171</v>
      </c>
      <c r="B17" s="152" t="s">
        <v>172</v>
      </c>
      <c r="C17" s="146">
        <v>28000</v>
      </c>
      <c r="D17" s="146">
        <v>4200</v>
      </c>
    </row>
    <row r="18" spans="1:7">
      <c r="A18" s="144" t="s">
        <v>173</v>
      </c>
      <c r="B18" s="152" t="s">
        <v>174</v>
      </c>
      <c r="C18" s="146">
        <v>500</v>
      </c>
      <c r="D18" s="146"/>
    </row>
    <row r="19" spans="1:7" ht="24.75" customHeight="1">
      <c r="A19" s="144" t="s">
        <v>175</v>
      </c>
      <c r="B19" s="152" t="s">
        <v>176</v>
      </c>
      <c r="C19" s="157">
        <v>200000</v>
      </c>
      <c r="D19" s="157">
        <v>97870</v>
      </c>
    </row>
    <row r="20" spans="1:7" ht="24.75" customHeight="1">
      <c r="A20" s="144" t="s">
        <v>216</v>
      </c>
      <c r="B20" s="152" t="s">
        <v>227</v>
      </c>
      <c r="C20" s="146">
        <v>500</v>
      </c>
      <c r="D20" s="146">
        <v>811.89</v>
      </c>
    </row>
    <row r="21" spans="1:7" ht="19.5" customHeight="1">
      <c r="A21" s="144" t="s">
        <v>217</v>
      </c>
      <c r="B21" s="152" t="s">
        <v>228</v>
      </c>
      <c r="C21" s="147">
        <v>5300</v>
      </c>
      <c r="D21" s="147">
        <v>200</v>
      </c>
    </row>
    <row r="22" spans="1:7" ht="19.5" customHeight="1" thickBot="1">
      <c r="A22" s="144" t="s">
        <v>250</v>
      </c>
      <c r="B22" s="152" t="s">
        <v>229</v>
      </c>
      <c r="C22" s="167"/>
      <c r="D22" s="167">
        <v>1920</v>
      </c>
    </row>
    <row r="23" spans="1:7" ht="20.25" customHeight="1" thickBot="1">
      <c r="A23" s="148" t="s">
        <v>81</v>
      </c>
      <c r="B23" s="149"/>
      <c r="C23" s="158">
        <f>SUM(C15+C16+C17+C18+C19+C20+C21)</f>
        <v>374300</v>
      </c>
      <c r="D23" s="158">
        <f>SUM(D15:D22)</f>
        <v>108955.89</v>
      </c>
      <c r="G23" s="159"/>
    </row>
    <row r="24" spans="1:7">
      <c r="A24" s="160" t="s">
        <v>177</v>
      </c>
      <c r="B24" s="152" t="s">
        <v>132</v>
      </c>
      <c r="C24" s="161"/>
      <c r="D24" s="161"/>
    </row>
    <row r="25" spans="1:7">
      <c r="A25" s="162" t="s">
        <v>178</v>
      </c>
      <c r="B25" s="152" t="s">
        <v>179</v>
      </c>
      <c r="C25" s="146">
        <v>50000</v>
      </c>
      <c r="D25" s="146">
        <v>35239.360000000001</v>
      </c>
    </row>
    <row r="26" spans="1:7">
      <c r="A26" s="162" t="s">
        <v>218</v>
      </c>
      <c r="B26" s="142" t="s">
        <v>231</v>
      </c>
      <c r="C26" s="147">
        <v>500</v>
      </c>
      <c r="D26" s="147"/>
    </row>
    <row r="27" spans="1:7" ht="24" thickBot="1">
      <c r="A27" s="162" t="s">
        <v>230</v>
      </c>
      <c r="B27" s="142" t="s">
        <v>232</v>
      </c>
      <c r="C27" s="147" t="s">
        <v>5</v>
      </c>
      <c r="D27" s="147"/>
    </row>
    <row r="28" spans="1:7" ht="20.25" customHeight="1" thickBot="1">
      <c r="A28" s="148" t="s">
        <v>81</v>
      </c>
      <c r="B28" s="149"/>
      <c r="C28" s="158">
        <f>SUM(C25+C26)</f>
        <v>50500</v>
      </c>
      <c r="D28" s="158">
        <f>SUM(D25:D27)</f>
        <v>35239.360000000001</v>
      </c>
    </row>
    <row r="29" spans="1:7">
      <c r="A29" s="141" t="s">
        <v>180</v>
      </c>
      <c r="B29" s="152" t="s">
        <v>133</v>
      </c>
      <c r="C29" s="155"/>
      <c r="D29" s="163"/>
    </row>
    <row r="30" spans="1:7">
      <c r="A30" s="347" t="s">
        <v>219</v>
      </c>
      <c r="B30" s="152" t="s">
        <v>181</v>
      </c>
      <c r="C30" s="146">
        <v>90000</v>
      </c>
      <c r="D30" s="146">
        <v>7000</v>
      </c>
    </row>
    <row r="31" spans="1:7" ht="19.5" customHeight="1">
      <c r="A31" s="144" t="s">
        <v>220</v>
      </c>
      <c r="B31" s="142" t="s">
        <v>214</v>
      </c>
      <c r="C31" s="147">
        <v>1500</v>
      </c>
      <c r="D31" s="147">
        <v>34700</v>
      </c>
    </row>
    <row r="32" spans="1:7" ht="19.5" customHeight="1" thickBot="1">
      <c r="A32" s="144" t="s">
        <v>221</v>
      </c>
      <c r="B32" s="142" t="s">
        <v>215</v>
      </c>
      <c r="C32" s="146">
        <v>500</v>
      </c>
      <c r="D32" s="146">
        <v>40</v>
      </c>
    </row>
    <row r="33" spans="1:7" ht="19.5" customHeight="1" thickBot="1">
      <c r="A33" s="148" t="s">
        <v>81</v>
      </c>
      <c r="B33" s="164"/>
      <c r="C33" s="158">
        <f>SUM(C30:C32)</f>
        <v>92000</v>
      </c>
      <c r="D33" s="158">
        <f>SUM(D30:D32)</f>
        <v>41740</v>
      </c>
    </row>
    <row r="34" spans="1:7" ht="20.25" customHeight="1">
      <c r="A34" s="165" t="s">
        <v>182</v>
      </c>
      <c r="B34" s="148"/>
      <c r="C34" s="145"/>
      <c r="D34" s="145"/>
    </row>
    <row r="35" spans="1:7" ht="19.5" customHeight="1">
      <c r="A35" s="165" t="s">
        <v>183</v>
      </c>
      <c r="B35" s="148">
        <v>415000</v>
      </c>
      <c r="C35" s="145"/>
      <c r="D35" s="145"/>
    </row>
    <row r="36" spans="1:7" ht="18.75" customHeight="1">
      <c r="A36" s="144" t="s">
        <v>184</v>
      </c>
      <c r="B36" s="148">
        <v>421006</v>
      </c>
      <c r="C36" s="146">
        <v>1000000</v>
      </c>
      <c r="D36" s="146">
        <v>445798.99</v>
      </c>
    </row>
    <row r="37" spans="1:7">
      <c r="A37" s="144" t="s">
        <v>185</v>
      </c>
      <c r="B37" s="148">
        <v>421007</v>
      </c>
      <c r="C37" s="146">
        <v>3000000</v>
      </c>
      <c r="D37" s="145">
        <v>678674.48</v>
      </c>
    </row>
    <row r="38" spans="1:7" ht="18.75" customHeight="1">
      <c r="A38" s="144" t="s">
        <v>223</v>
      </c>
      <c r="B38" s="166">
        <v>421002</v>
      </c>
      <c r="C38" s="157">
        <v>5014500</v>
      </c>
      <c r="D38" s="157">
        <v>1270287.46</v>
      </c>
    </row>
    <row r="39" spans="1:7" ht="20.25" customHeight="1">
      <c r="A39" s="144" t="s">
        <v>186</v>
      </c>
      <c r="B39" s="148">
        <v>421004</v>
      </c>
      <c r="C39" s="146">
        <v>4280000</v>
      </c>
      <c r="D39" s="145">
        <v>1071467.78</v>
      </c>
    </row>
    <row r="40" spans="1:7" ht="21.75" customHeight="1">
      <c r="A40" s="144" t="s">
        <v>187</v>
      </c>
      <c r="B40" s="148">
        <v>421005</v>
      </c>
      <c r="C40" s="146">
        <v>160000</v>
      </c>
      <c r="D40" s="371">
        <v>208254.57</v>
      </c>
    </row>
    <row r="41" spans="1:7" ht="21.75" customHeight="1">
      <c r="A41" s="65"/>
      <c r="B41" s="373"/>
      <c r="C41" s="374"/>
      <c r="D41" s="375"/>
    </row>
    <row r="42" spans="1:7" ht="21.75" customHeight="1">
      <c r="A42" s="400" t="s">
        <v>212</v>
      </c>
      <c r="B42" s="400"/>
      <c r="C42" s="400"/>
      <c r="D42" s="400"/>
    </row>
    <row r="43" spans="1:7" ht="21.75" customHeight="1">
      <c r="A43" s="401" t="s">
        <v>1</v>
      </c>
      <c r="B43" s="403" t="s">
        <v>94</v>
      </c>
      <c r="C43" s="405" t="s">
        <v>92</v>
      </c>
      <c r="D43" s="403" t="s">
        <v>105</v>
      </c>
    </row>
    <row r="44" spans="1:7" ht="21.75" customHeight="1" thickBot="1">
      <c r="A44" s="402"/>
      <c r="B44" s="404"/>
      <c r="C44" s="406"/>
      <c r="D44" s="407"/>
    </row>
    <row r="45" spans="1:7" ht="18.75" customHeight="1">
      <c r="A45" s="144" t="s">
        <v>222</v>
      </c>
      <c r="B45" s="148">
        <v>421011</v>
      </c>
      <c r="C45" s="146">
        <v>500</v>
      </c>
      <c r="D45" s="146" t="s">
        <v>5</v>
      </c>
      <c r="G45" s="64" t="s">
        <v>97</v>
      </c>
    </row>
    <row r="46" spans="1:7" ht="20.25" customHeight="1">
      <c r="A46" s="346" t="s">
        <v>188</v>
      </c>
      <c r="B46" s="166">
        <v>421012</v>
      </c>
      <c r="C46" s="157">
        <v>25000</v>
      </c>
      <c r="D46" s="157">
        <v>11501.75</v>
      </c>
    </row>
    <row r="47" spans="1:7">
      <c r="A47" s="172" t="s">
        <v>189</v>
      </c>
      <c r="B47" s="173" t="s">
        <v>190</v>
      </c>
      <c r="C47" s="258">
        <v>60000</v>
      </c>
      <c r="D47" s="170">
        <v>22639.65</v>
      </c>
    </row>
    <row r="48" spans="1:7">
      <c r="A48" s="168" t="s">
        <v>191</v>
      </c>
      <c r="B48" s="169">
        <v>421014</v>
      </c>
      <c r="C48" s="258">
        <v>85000</v>
      </c>
      <c r="D48" s="170" t="s">
        <v>5</v>
      </c>
    </row>
    <row r="49" spans="1:7">
      <c r="A49" s="171" t="s">
        <v>192</v>
      </c>
      <c r="B49" s="78">
        <v>421015</v>
      </c>
      <c r="C49" s="258">
        <v>2073700</v>
      </c>
      <c r="D49" s="170">
        <v>1095149</v>
      </c>
      <c r="G49" s="159"/>
    </row>
    <row r="50" spans="1:7">
      <c r="A50" s="172" t="s">
        <v>193</v>
      </c>
      <c r="B50" s="173" t="s">
        <v>194</v>
      </c>
      <c r="C50" s="259">
        <v>5000</v>
      </c>
      <c r="D50" s="174" t="s">
        <v>5</v>
      </c>
    </row>
    <row r="51" spans="1:7" ht="24" thickBot="1">
      <c r="A51" s="172" t="s">
        <v>102</v>
      </c>
      <c r="B51" s="173"/>
      <c r="C51" s="260">
        <v>1000</v>
      </c>
      <c r="D51" s="175" t="s">
        <v>5</v>
      </c>
    </row>
    <row r="52" spans="1:7" ht="24" thickBot="1">
      <c r="A52" s="176" t="s">
        <v>81</v>
      </c>
      <c r="B52" s="173"/>
      <c r="C52" s="261">
        <f>SUM(C36+C37+C38+C39+C40+C45+C46+C47+C48+C49+C50+C51)</f>
        <v>15704700</v>
      </c>
      <c r="D52" s="177">
        <f>SUM(D36+D37+D38+D39+D40+D46+D47+D49)</f>
        <v>4803773.68</v>
      </c>
    </row>
    <row r="53" spans="1:7">
      <c r="A53" s="178" t="s">
        <v>195</v>
      </c>
      <c r="B53" s="173" t="s">
        <v>135</v>
      </c>
      <c r="C53" s="179"/>
      <c r="D53" s="180"/>
    </row>
    <row r="54" spans="1:7" ht="24" thickBot="1">
      <c r="A54" s="171" t="s">
        <v>196</v>
      </c>
      <c r="B54" s="78">
        <v>416001</v>
      </c>
      <c r="C54" s="258">
        <v>500</v>
      </c>
      <c r="D54" s="170" t="s">
        <v>5</v>
      </c>
    </row>
    <row r="55" spans="1:7" ht="24" thickBot="1">
      <c r="A55" s="181" t="s">
        <v>81</v>
      </c>
      <c r="B55" s="77"/>
      <c r="C55" s="261">
        <f>SUM(C54)</f>
        <v>500</v>
      </c>
      <c r="D55" s="182" t="s">
        <v>5</v>
      </c>
    </row>
    <row r="56" spans="1:7">
      <c r="A56" s="183" t="s">
        <v>197</v>
      </c>
      <c r="B56" s="184">
        <v>430000</v>
      </c>
      <c r="C56" s="185"/>
      <c r="D56" s="186"/>
    </row>
    <row r="57" spans="1:7">
      <c r="A57" s="187" t="s">
        <v>205</v>
      </c>
      <c r="B57" s="188" t="s">
        <v>136</v>
      </c>
      <c r="C57" s="189"/>
      <c r="D57" s="75"/>
    </row>
    <row r="58" spans="1:7">
      <c r="A58" s="273" t="s">
        <v>251</v>
      </c>
      <c r="B58" s="184">
        <v>431002</v>
      </c>
      <c r="C58" s="262">
        <v>9000000</v>
      </c>
      <c r="D58" s="174">
        <v>2785691</v>
      </c>
    </row>
    <row r="59" spans="1:7" ht="24" thickBot="1">
      <c r="A59" s="181" t="s">
        <v>81</v>
      </c>
      <c r="B59" s="76"/>
      <c r="C59" s="263">
        <f>SUM(C58)</f>
        <v>9000000</v>
      </c>
      <c r="D59" s="190">
        <f>SUM(D58)</f>
        <v>2785691</v>
      </c>
    </row>
    <row r="60" spans="1:7" ht="24" thickBot="1">
      <c r="A60" s="191" t="s">
        <v>93</v>
      </c>
      <c r="B60" s="192"/>
      <c r="C60" s="264">
        <f>SUM(C13+C23+C28+C33+C52+C55+C59)</f>
        <v>26099000</v>
      </c>
      <c r="D60" s="193">
        <f>SUM(D13+D23+D28+D33+D52+D59)</f>
        <v>7919886.3999999994</v>
      </c>
    </row>
    <row r="61" spans="1:7" ht="24" thickTop="1"/>
  </sheetData>
  <mergeCells count="13">
    <mergeCell ref="A43:A44"/>
    <mergeCell ref="B43:B44"/>
    <mergeCell ref="C43:C44"/>
    <mergeCell ref="D43:D44"/>
    <mergeCell ref="B5:B6"/>
    <mergeCell ref="A5:A6"/>
    <mergeCell ref="C5:C6"/>
    <mergeCell ref="D5:D6"/>
    <mergeCell ref="A1:D1"/>
    <mergeCell ref="A2:D2"/>
    <mergeCell ref="A3:D3"/>
    <mergeCell ref="A4:D4"/>
    <mergeCell ref="A42:D42"/>
  </mergeCells>
  <phoneticPr fontId="0" type="noConversion"/>
  <pageMargins left="0.74803149606299213" right="0.74803149606299213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opLeftCell="A7" workbookViewId="0">
      <selection activeCell="I13" sqref="I13"/>
    </sheetView>
  </sheetViews>
  <sheetFormatPr defaultRowHeight="23.25"/>
  <cols>
    <col min="1" max="1" width="13.42578125" style="5" customWidth="1"/>
    <col min="2" max="2" width="15.42578125" style="5" customWidth="1"/>
    <col min="3" max="3" width="14.85546875" style="5" customWidth="1"/>
    <col min="4" max="4" width="13.28515625" style="5" customWidth="1"/>
    <col min="5" max="5" width="13" style="5" customWidth="1"/>
    <col min="6" max="6" width="18.5703125" style="5" customWidth="1"/>
    <col min="7" max="7" width="11.7109375" style="5" customWidth="1"/>
    <col min="8" max="16384" width="9.140625" style="5"/>
  </cols>
  <sheetData>
    <row r="1" spans="1:10">
      <c r="A1" s="411" t="s">
        <v>32</v>
      </c>
      <c r="B1" s="411"/>
      <c r="C1" s="411"/>
      <c r="D1" s="412"/>
      <c r="E1" s="232"/>
      <c r="F1" s="233"/>
      <c r="G1" s="233"/>
    </row>
    <row r="2" spans="1:10">
      <c r="A2" s="413" t="s">
        <v>33</v>
      </c>
      <c r="B2" s="413"/>
      <c r="C2" s="413"/>
      <c r="D2" s="414"/>
      <c r="E2" s="234"/>
      <c r="F2" s="235"/>
      <c r="G2" s="235"/>
      <c r="H2" s="6"/>
    </row>
    <row r="3" spans="1:10">
      <c r="A3" s="233" t="s">
        <v>252</v>
      </c>
      <c r="B3" s="232"/>
      <c r="C3" s="233"/>
      <c r="D3" s="233"/>
      <c r="E3" s="232"/>
      <c r="F3" s="237">
        <v>13809698.880000001</v>
      </c>
      <c r="G3" s="233"/>
      <c r="H3" s="6"/>
    </row>
    <row r="4" spans="1:10">
      <c r="A4" s="233" t="s">
        <v>68</v>
      </c>
      <c r="B4" s="236"/>
      <c r="C4" s="233"/>
      <c r="D4" s="233"/>
      <c r="E4" s="232"/>
      <c r="F4" s="237"/>
      <c r="G4" s="233"/>
    </row>
    <row r="5" spans="1:10" ht="15" customHeight="1">
      <c r="A5" s="233"/>
      <c r="B5" s="238"/>
      <c r="C5" s="233"/>
      <c r="D5" s="233"/>
      <c r="E5" s="232"/>
      <c r="F5" s="233"/>
      <c r="G5" s="233"/>
      <c r="H5" s="42"/>
      <c r="I5" s="19"/>
      <c r="J5" s="41"/>
    </row>
    <row r="6" spans="1:10">
      <c r="A6" s="239" t="s">
        <v>198</v>
      </c>
      <c r="B6" s="238"/>
      <c r="C6" s="233"/>
      <c r="D6" s="233"/>
      <c r="E6" s="232"/>
      <c r="F6" s="233"/>
      <c r="G6" s="233"/>
    </row>
    <row r="7" spans="1:10">
      <c r="A7" s="240" t="s">
        <v>74</v>
      </c>
      <c r="B7" s="241" t="s">
        <v>75</v>
      </c>
      <c r="C7" s="242" t="s">
        <v>77</v>
      </c>
      <c r="D7" s="238"/>
      <c r="E7" s="243"/>
      <c r="F7" s="233"/>
      <c r="G7" s="233"/>
    </row>
    <row r="8" spans="1:10">
      <c r="A8" s="240" t="s">
        <v>201</v>
      </c>
      <c r="B8" s="236" t="s">
        <v>202</v>
      </c>
      <c r="C8" s="244">
        <v>1000</v>
      </c>
      <c r="D8" s="233"/>
      <c r="E8" s="232"/>
      <c r="F8" s="233"/>
      <c r="G8" s="233"/>
    </row>
    <row r="9" spans="1:10">
      <c r="A9" s="240" t="s">
        <v>253</v>
      </c>
      <c r="B9" s="236" t="s">
        <v>254</v>
      </c>
      <c r="C9" s="244">
        <v>3264</v>
      </c>
      <c r="D9" s="233"/>
      <c r="E9" s="232"/>
      <c r="F9" s="245"/>
      <c r="G9" s="233" t="s">
        <v>97</v>
      </c>
    </row>
    <row r="10" spans="1:10" ht="20.25" customHeight="1">
      <c r="A10" s="240" t="s">
        <v>253</v>
      </c>
      <c r="B10" s="236" t="s">
        <v>255</v>
      </c>
      <c r="C10" s="244">
        <v>10505.18</v>
      </c>
      <c r="D10" s="233" t="s">
        <v>97</v>
      </c>
      <c r="E10" s="232"/>
      <c r="F10" s="246" t="s">
        <v>97</v>
      </c>
      <c r="G10" s="233" t="s">
        <v>97</v>
      </c>
    </row>
    <row r="11" spans="1:10" ht="21" customHeight="1">
      <c r="A11" s="240" t="s">
        <v>253</v>
      </c>
      <c r="B11" s="236" t="s">
        <v>256</v>
      </c>
      <c r="C11" s="244">
        <v>3816</v>
      </c>
      <c r="D11" s="233"/>
      <c r="E11" s="232"/>
      <c r="F11" s="247">
        <f>SUM(C8+C9+C10+C11)</f>
        <v>18585.18</v>
      </c>
      <c r="G11" s="233" t="s">
        <v>97</v>
      </c>
      <c r="H11" s="5" t="s">
        <v>97</v>
      </c>
    </row>
    <row r="12" spans="1:10" ht="19.5" customHeight="1" thickBot="1">
      <c r="A12" s="240"/>
      <c r="B12" s="240"/>
      <c r="C12" s="237"/>
      <c r="D12" s="233"/>
      <c r="E12" s="232"/>
      <c r="F12" s="370">
        <f>SUM(F3-F11)</f>
        <v>13791113.700000001</v>
      </c>
      <c r="G12" s="233"/>
    </row>
    <row r="13" spans="1:10" ht="19.5" customHeight="1" thickTop="1">
      <c r="A13" s="240"/>
      <c r="B13" s="240"/>
      <c r="C13" s="237"/>
      <c r="D13" s="233"/>
      <c r="E13" s="232"/>
      <c r="F13" s="244"/>
      <c r="G13" s="233"/>
    </row>
    <row r="14" spans="1:10" ht="19.5" customHeight="1">
      <c r="A14" s="240"/>
      <c r="B14" s="240"/>
      <c r="C14" s="237"/>
      <c r="D14" s="233"/>
      <c r="E14" s="232"/>
      <c r="F14" s="244"/>
      <c r="G14" s="233"/>
    </row>
    <row r="15" spans="1:10" ht="19.5" customHeight="1">
      <c r="A15" s="240"/>
      <c r="B15" s="240"/>
      <c r="C15" s="237"/>
      <c r="D15" s="233"/>
      <c r="E15" s="232"/>
      <c r="F15" s="244"/>
      <c r="G15" s="233"/>
    </row>
    <row r="16" spans="1:10" ht="19.5" customHeight="1">
      <c r="A16" s="240"/>
      <c r="B16" s="240"/>
      <c r="C16" s="237"/>
      <c r="D16" s="233"/>
      <c r="E16" s="232"/>
      <c r="F16" s="244"/>
      <c r="G16" s="233"/>
    </row>
    <row r="17" spans="1:7" ht="19.5" customHeight="1">
      <c r="A17" s="240"/>
      <c r="B17" s="240" t="s">
        <v>97</v>
      </c>
      <c r="C17" s="237"/>
      <c r="D17" s="233"/>
      <c r="E17" s="232"/>
      <c r="F17" s="244"/>
      <c r="G17" s="233"/>
    </row>
    <row r="18" spans="1:7" ht="19.5" customHeight="1">
      <c r="A18" s="240"/>
      <c r="B18" s="240"/>
      <c r="C18" s="237"/>
      <c r="D18" s="233"/>
      <c r="E18" s="232"/>
      <c r="F18" s="244"/>
      <c r="G18" s="233"/>
    </row>
    <row r="19" spans="1:7" ht="13.5" customHeight="1">
      <c r="A19" s="233"/>
      <c r="B19" s="242"/>
      <c r="C19" s="233"/>
      <c r="D19" s="233"/>
      <c r="E19" s="232"/>
      <c r="F19" s="244"/>
      <c r="G19" s="233"/>
    </row>
    <row r="20" spans="1:7" ht="18" customHeight="1">
      <c r="A20" s="248" t="s">
        <v>34</v>
      </c>
      <c r="B20" s="249"/>
      <c r="C20" s="233"/>
      <c r="D20" s="233"/>
      <c r="E20" s="250" t="s">
        <v>80</v>
      </c>
      <c r="F20" s="233"/>
      <c r="G20" s="233"/>
    </row>
    <row r="21" spans="1:7">
      <c r="A21" s="233" t="s">
        <v>76</v>
      </c>
      <c r="B21" s="233"/>
      <c r="C21" s="233"/>
      <c r="D21" s="233"/>
      <c r="E21" s="232" t="s">
        <v>99</v>
      </c>
      <c r="F21" s="238"/>
      <c r="G21" s="233"/>
    </row>
    <row r="22" spans="1:7">
      <c r="A22" s="233"/>
      <c r="B22" s="242" t="s">
        <v>65</v>
      </c>
      <c r="C22" s="233"/>
      <c r="D22" s="233"/>
      <c r="E22" s="232" t="s">
        <v>100</v>
      </c>
      <c r="F22" s="236"/>
      <c r="G22" s="233"/>
    </row>
    <row r="23" spans="1:7" ht="18" customHeight="1">
      <c r="A23" s="233"/>
      <c r="B23" s="242" t="s">
        <v>35</v>
      </c>
      <c r="C23" s="233"/>
      <c r="D23" s="233"/>
      <c r="E23" s="232" t="s">
        <v>82</v>
      </c>
      <c r="F23" s="236"/>
      <c r="G23" s="233"/>
    </row>
    <row r="24" spans="1:7" ht="20.25" customHeight="1">
      <c r="A24" s="233"/>
      <c r="B24" s="242" t="s">
        <v>257</v>
      </c>
      <c r="C24" s="233"/>
      <c r="D24" s="233"/>
      <c r="E24" s="232" t="s">
        <v>258</v>
      </c>
      <c r="F24" s="241"/>
      <c r="G24" s="233"/>
    </row>
    <row r="25" spans="1:7">
      <c r="D25" s="6"/>
      <c r="E25" s="6"/>
    </row>
    <row r="26" spans="1:7">
      <c r="D26" s="6"/>
      <c r="E26" s="6"/>
    </row>
    <row r="27" spans="1:7">
      <c r="D27" s="6"/>
      <c r="E27" s="6"/>
    </row>
    <row r="28" spans="1:7">
      <c r="A28" s="16"/>
      <c r="B28" s="6"/>
      <c r="C28" s="27"/>
    </row>
    <row r="29" spans="1:7">
      <c r="A29" s="23"/>
      <c r="B29" s="6"/>
    </row>
    <row r="30" spans="1:7">
      <c r="A30" s="6"/>
      <c r="B30" s="6"/>
    </row>
    <row r="31" spans="1:7">
      <c r="A31" s="6"/>
      <c r="B31" s="6"/>
    </row>
    <row r="32" spans="1:7">
      <c r="A32" s="6"/>
      <c r="B32" s="6"/>
    </row>
    <row r="33" spans="1:2">
      <c r="A33" s="6"/>
      <c r="B33" s="6"/>
    </row>
    <row r="34" spans="1:2">
      <c r="A34" s="20"/>
      <c r="B34" s="6"/>
    </row>
    <row r="35" spans="1:2">
      <c r="A35" s="20"/>
      <c r="B35" s="6"/>
    </row>
    <row r="36" spans="1:2">
      <c r="A36" s="19"/>
      <c r="B36" s="6"/>
    </row>
    <row r="37" spans="1:2">
      <c r="A37" s="6"/>
      <c r="B37" s="6"/>
    </row>
    <row r="38" spans="1:2">
      <c r="A38" s="6"/>
      <c r="B38" s="6"/>
    </row>
    <row r="39" spans="1:2">
      <c r="A39" s="6"/>
      <c r="B39" s="6"/>
    </row>
    <row r="40" spans="1:2">
      <c r="A40" s="6"/>
      <c r="B40" s="6"/>
    </row>
    <row r="41" spans="1:2">
      <c r="A41" s="6"/>
      <c r="B41" s="6"/>
    </row>
    <row r="42" spans="1:2">
      <c r="A42" s="6"/>
      <c r="B42" s="6"/>
    </row>
    <row r="43" spans="1:2">
      <c r="A43" s="6"/>
      <c r="B43" s="6"/>
    </row>
    <row r="44" spans="1:2">
      <c r="B44" s="6"/>
    </row>
    <row r="45" spans="1:2">
      <c r="B45" s="6"/>
    </row>
    <row r="46" spans="1:2">
      <c r="B46" s="6"/>
    </row>
    <row r="47" spans="1:2">
      <c r="B47" s="6"/>
    </row>
    <row r="48" spans="1:2">
      <c r="B48" s="6"/>
    </row>
  </sheetData>
  <mergeCells count="2">
    <mergeCell ref="A1:D1"/>
    <mergeCell ref="A2:D2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C12" sqref="C12"/>
    </sheetView>
  </sheetViews>
  <sheetFormatPr defaultRowHeight="23.25"/>
  <cols>
    <col min="1" max="1" width="59" style="5" customWidth="1"/>
    <col min="2" max="2" width="10.140625" style="5" customWidth="1"/>
    <col min="3" max="16384" width="9.140625" style="5"/>
  </cols>
  <sheetData>
    <row r="1" spans="1:2">
      <c r="A1" s="415" t="s">
        <v>17</v>
      </c>
      <c r="B1" s="415"/>
    </row>
    <row r="2" spans="1:2">
      <c r="A2" s="415" t="s">
        <v>268</v>
      </c>
      <c r="B2" s="415"/>
    </row>
    <row r="3" spans="1:2">
      <c r="A3" s="127" t="s">
        <v>151</v>
      </c>
      <c r="B3" s="127"/>
    </row>
    <row r="4" spans="1:2">
      <c r="A4" s="127"/>
      <c r="B4" s="127"/>
    </row>
    <row r="5" spans="1:2">
      <c r="A5" s="5" t="s">
        <v>210</v>
      </c>
      <c r="B5" s="69">
        <v>616.9</v>
      </c>
    </row>
    <row r="6" spans="1:2">
      <c r="A6" s="5" t="s">
        <v>152</v>
      </c>
      <c r="B6" s="69">
        <v>740.28</v>
      </c>
    </row>
    <row r="7" spans="1:2">
      <c r="A7" s="5" t="s">
        <v>153</v>
      </c>
      <c r="B7" s="25">
        <v>2130.69</v>
      </c>
    </row>
    <row r="8" spans="1:2">
      <c r="A8" s="5" t="s">
        <v>249</v>
      </c>
      <c r="B8" s="25">
        <v>39300</v>
      </c>
    </row>
    <row r="9" spans="1:2" ht="24" thickBot="1">
      <c r="B9" s="331">
        <f>SUM(B5:B8)</f>
        <v>42787.87</v>
      </c>
    </row>
    <row r="10" spans="1:2" ht="24" thickTop="1"/>
  </sheetData>
  <mergeCells count="2">
    <mergeCell ref="A2:B2"/>
    <mergeCell ref="A1:B1"/>
  </mergeCells>
  <phoneticPr fontId="0" type="noConversion"/>
  <pageMargins left="2.1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F10" sqref="F10"/>
    </sheetView>
  </sheetViews>
  <sheetFormatPr defaultRowHeight="23.25"/>
  <cols>
    <col min="1" max="1" width="55.140625" style="5" customWidth="1"/>
    <col min="2" max="2" width="10.7109375" style="5" customWidth="1"/>
    <col min="3" max="16384" width="9.140625" style="5"/>
  </cols>
  <sheetData>
    <row r="1" spans="1:3">
      <c r="A1" s="415" t="s">
        <v>17</v>
      </c>
      <c r="B1" s="415"/>
      <c r="C1" s="26"/>
    </row>
    <row r="2" spans="1:3">
      <c r="A2" s="415" t="s">
        <v>266</v>
      </c>
      <c r="B2" s="415"/>
      <c r="C2" s="26"/>
    </row>
    <row r="3" spans="1:3">
      <c r="A3" s="416" t="s">
        <v>150</v>
      </c>
      <c r="B3" s="416"/>
      <c r="C3" s="24"/>
    </row>
    <row r="5" spans="1:3">
      <c r="A5" s="5" t="s">
        <v>98</v>
      </c>
      <c r="B5" s="25">
        <v>89.55</v>
      </c>
    </row>
    <row r="6" spans="1:3">
      <c r="A6" s="5" t="s">
        <v>91</v>
      </c>
      <c r="B6" s="25">
        <v>3702.93</v>
      </c>
    </row>
    <row r="7" spans="1:3">
      <c r="A7" s="5" t="s">
        <v>267</v>
      </c>
      <c r="B7" s="332">
        <v>39300</v>
      </c>
    </row>
    <row r="8" spans="1:3" ht="24" thickBot="1">
      <c r="A8" s="5" t="s">
        <v>97</v>
      </c>
      <c r="B8" s="331">
        <f>SUM(B5:B7)</f>
        <v>43092.480000000003</v>
      </c>
    </row>
    <row r="9" spans="1:3" ht="24" thickTop="1"/>
  </sheetData>
  <mergeCells count="3">
    <mergeCell ref="A1:B1"/>
    <mergeCell ref="A2:B2"/>
    <mergeCell ref="A3:B3"/>
  </mergeCells>
  <phoneticPr fontId="0" type="noConversion"/>
  <pageMargins left="2.2200000000000002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topLeftCell="A4" workbookViewId="0">
      <selection activeCell="B10" sqref="B10"/>
    </sheetView>
  </sheetViews>
  <sheetFormatPr defaultRowHeight="23.25"/>
  <cols>
    <col min="1" max="1" width="55.140625" style="5" customWidth="1"/>
    <col min="2" max="2" width="12.140625" style="5" customWidth="1"/>
    <col min="3" max="16384" width="9.140625" style="5"/>
  </cols>
  <sheetData>
    <row r="1" spans="1:3">
      <c r="A1" s="415" t="s">
        <v>17</v>
      </c>
      <c r="B1" s="415"/>
      <c r="C1" s="26"/>
    </row>
    <row r="2" spans="1:3">
      <c r="A2" s="417" t="s">
        <v>265</v>
      </c>
      <c r="B2" s="417"/>
      <c r="C2" s="26"/>
    </row>
    <row r="3" spans="1:3">
      <c r="A3" s="416" t="s">
        <v>150</v>
      </c>
      <c r="B3" s="416"/>
      <c r="C3" s="24"/>
    </row>
    <row r="5" spans="1:3">
      <c r="A5" s="5" t="s">
        <v>70</v>
      </c>
      <c r="B5" s="25">
        <v>616.9</v>
      </c>
    </row>
    <row r="6" spans="1:3">
      <c r="A6" s="5" t="s">
        <v>89</v>
      </c>
      <c r="B6" s="25">
        <v>10671.78</v>
      </c>
    </row>
    <row r="7" spans="1:3">
      <c r="A7" s="5" t="s">
        <v>91</v>
      </c>
      <c r="B7" s="25">
        <v>2130.69</v>
      </c>
    </row>
    <row r="8" spans="1:3">
      <c r="A8" s="5" t="s">
        <v>83</v>
      </c>
      <c r="B8" s="25">
        <v>163735</v>
      </c>
    </row>
    <row r="9" spans="1:3">
      <c r="A9" s="5" t="s">
        <v>248</v>
      </c>
      <c r="B9" s="25">
        <v>23500</v>
      </c>
    </row>
    <row r="10" spans="1:3" ht="24" thickBot="1">
      <c r="B10" s="353">
        <f>SUM(B5:B9)</f>
        <v>200654.37</v>
      </c>
    </row>
    <row r="11" spans="1:3" ht="24" thickTop="1">
      <c r="B11" s="352"/>
    </row>
  </sheetData>
  <mergeCells count="3">
    <mergeCell ref="A1:B1"/>
    <mergeCell ref="A2:B2"/>
    <mergeCell ref="A3:B3"/>
  </mergeCells>
  <phoneticPr fontId="0" type="noConversion"/>
  <pageMargins left="2.283464566929133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9"/>
  <sheetViews>
    <sheetView tabSelected="1" topLeftCell="A50" zoomScale="75" zoomScaleNormal="73" zoomScaleSheetLayoutView="75" workbookViewId="0">
      <selection activeCell="G55" sqref="G55"/>
    </sheetView>
  </sheetViews>
  <sheetFormatPr defaultRowHeight="21.75"/>
  <cols>
    <col min="1" max="1" width="9.42578125" style="1" customWidth="1"/>
    <col min="2" max="2" width="12.28515625" style="45" customWidth="1"/>
    <col min="3" max="3" width="11.5703125" style="45" customWidth="1"/>
    <col min="4" max="4" width="10" style="3" customWidth="1"/>
    <col min="5" max="5" width="11.28515625" style="3" customWidth="1"/>
    <col min="6" max="6" width="10.5703125" style="3" customWidth="1"/>
    <col min="7" max="7" width="10.140625" style="3" customWidth="1"/>
    <col min="8" max="8" width="10.42578125" style="3" customWidth="1"/>
    <col min="9" max="9" width="10.42578125" style="1" customWidth="1"/>
    <col min="10" max="10" width="6.5703125" style="1" customWidth="1"/>
    <col min="11" max="11" width="10" style="45" customWidth="1"/>
    <col min="12" max="12" width="6" style="1" customWidth="1"/>
    <col min="13" max="13" width="9.5703125" style="1" customWidth="1"/>
    <col min="14" max="14" width="9.28515625" style="1" customWidth="1"/>
    <col min="15" max="15" width="10.140625" style="1" customWidth="1"/>
    <col min="16" max="16" width="11.85546875" style="1" customWidth="1"/>
    <col min="17" max="17" width="8.28515625" style="1" customWidth="1"/>
    <col min="18" max="18" width="5.5703125" style="1" customWidth="1"/>
    <col min="19" max="19" width="12" style="1" customWidth="1"/>
    <col min="20" max="20" width="11.5703125" style="45" customWidth="1"/>
    <col min="21" max="16384" width="9.140625" style="1"/>
  </cols>
  <sheetData>
    <row r="1" spans="1:24" ht="18" customHeight="1">
      <c r="A1" s="418" t="s">
        <v>36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</row>
    <row r="2" spans="1:24">
      <c r="A2" s="418" t="s">
        <v>37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</row>
    <row r="3" spans="1:24">
      <c r="A3" s="422" t="s">
        <v>273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4" spans="1:24" s="54" customFormat="1" ht="21.75" customHeight="1">
      <c r="A4" s="51" t="s">
        <v>38</v>
      </c>
      <c r="B4" s="419" t="s">
        <v>39</v>
      </c>
      <c r="C4" s="420"/>
      <c r="D4" s="80" t="s">
        <v>79</v>
      </c>
      <c r="E4" s="419" t="s">
        <v>66</v>
      </c>
      <c r="F4" s="420"/>
      <c r="G4" s="419" t="s">
        <v>41</v>
      </c>
      <c r="H4" s="420"/>
      <c r="I4" s="419" t="s">
        <v>42</v>
      </c>
      <c r="J4" s="421"/>
      <c r="K4" s="420"/>
      <c r="L4" s="419" t="s">
        <v>40</v>
      </c>
      <c r="M4" s="420"/>
      <c r="N4" s="419" t="s">
        <v>43</v>
      </c>
      <c r="O4" s="420"/>
      <c r="P4" s="419" t="s">
        <v>44</v>
      </c>
      <c r="Q4" s="421"/>
      <c r="R4" s="420"/>
      <c r="S4" s="80" t="s">
        <v>45</v>
      </c>
      <c r="T4" s="423" t="s">
        <v>46</v>
      </c>
    </row>
    <row r="5" spans="1:24" s="55" customFormat="1" thickBot="1">
      <c r="A5" s="53" t="s">
        <v>47</v>
      </c>
      <c r="B5" s="80" t="s">
        <v>48</v>
      </c>
      <c r="C5" s="80" t="s">
        <v>69</v>
      </c>
      <c r="D5" s="80" t="s">
        <v>207</v>
      </c>
      <c r="E5" s="80" t="s">
        <v>67</v>
      </c>
      <c r="F5" s="80" t="s">
        <v>147</v>
      </c>
      <c r="G5" s="80" t="s">
        <v>50</v>
      </c>
      <c r="H5" s="80" t="s">
        <v>148</v>
      </c>
      <c r="I5" s="80" t="s">
        <v>51</v>
      </c>
      <c r="J5" s="80" t="s">
        <v>52</v>
      </c>
      <c r="K5" s="80" t="s">
        <v>101</v>
      </c>
      <c r="L5" s="80" t="s">
        <v>84</v>
      </c>
      <c r="M5" s="80" t="s">
        <v>49</v>
      </c>
      <c r="N5" s="80" t="s">
        <v>53</v>
      </c>
      <c r="O5" s="80" t="s">
        <v>203</v>
      </c>
      <c r="P5" s="80" t="s">
        <v>54</v>
      </c>
      <c r="Q5" s="80" t="s">
        <v>55</v>
      </c>
      <c r="R5" s="80" t="s">
        <v>56</v>
      </c>
      <c r="S5" s="80" t="s">
        <v>57</v>
      </c>
      <c r="T5" s="424"/>
    </row>
    <row r="6" spans="1:24" s="2" customFormat="1" ht="22.5" thickTop="1">
      <c r="A6" s="59">
        <v>510000</v>
      </c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58"/>
    </row>
    <row r="7" spans="1:24" s="29" customFormat="1" ht="22.5" thickBot="1">
      <c r="A7" s="34" t="s">
        <v>108</v>
      </c>
      <c r="B7" s="94"/>
      <c r="C7" s="94"/>
      <c r="D7" s="94"/>
      <c r="E7" s="94"/>
      <c r="F7" s="94"/>
      <c r="G7" s="94"/>
      <c r="H7" s="94"/>
      <c r="I7" s="128"/>
      <c r="J7" s="95"/>
      <c r="K7" s="94"/>
      <c r="L7" s="94"/>
      <c r="M7" s="94"/>
      <c r="N7" s="94"/>
      <c r="O7" s="94"/>
      <c r="P7" s="94"/>
      <c r="Q7" s="94"/>
      <c r="R7" s="94"/>
      <c r="S7" s="94">
        <v>25189</v>
      </c>
      <c r="T7" s="94">
        <v>25189</v>
      </c>
      <c r="U7" s="43"/>
    </row>
    <row r="8" spans="1:24" s="2" customFormat="1" ht="22.5" thickTop="1">
      <c r="A8" s="34" t="s">
        <v>274</v>
      </c>
      <c r="B8" s="94"/>
      <c r="C8" s="94"/>
      <c r="D8" s="94"/>
      <c r="E8" s="94"/>
      <c r="F8" s="94"/>
      <c r="G8" s="94"/>
      <c r="H8" s="94"/>
      <c r="I8" s="128"/>
      <c r="J8" s="95"/>
      <c r="K8" s="94"/>
      <c r="L8" s="94"/>
      <c r="M8" s="94"/>
      <c r="N8" s="94"/>
      <c r="O8" s="94"/>
      <c r="P8" s="94"/>
      <c r="Q8" s="94"/>
      <c r="R8" s="94"/>
      <c r="S8" s="94">
        <v>11880</v>
      </c>
      <c r="T8" s="94">
        <v>11880</v>
      </c>
      <c r="U8" s="58"/>
    </row>
    <row r="9" spans="1:24" s="2" customFormat="1">
      <c r="A9" s="34" t="s">
        <v>239</v>
      </c>
      <c r="B9" s="94"/>
      <c r="C9" s="94"/>
      <c r="D9" s="94"/>
      <c r="E9" s="94"/>
      <c r="F9" s="94"/>
      <c r="G9" s="94"/>
      <c r="H9" s="94"/>
      <c r="I9" s="128"/>
      <c r="J9" s="95"/>
      <c r="K9" s="94"/>
      <c r="L9" s="94"/>
      <c r="M9" s="94"/>
      <c r="N9" s="94"/>
      <c r="O9" s="94"/>
      <c r="P9" s="94"/>
      <c r="Q9" s="94"/>
      <c r="R9" s="94"/>
      <c r="S9" s="94">
        <v>14500</v>
      </c>
      <c r="T9" s="94">
        <v>14500</v>
      </c>
      <c r="U9" s="58"/>
    </row>
    <row r="10" spans="1:24" s="2" customFormat="1">
      <c r="A10" s="34" t="s">
        <v>275</v>
      </c>
      <c r="B10" s="94"/>
      <c r="C10" s="94"/>
      <c r="D10" s="94"/>
      <c r="E10" s="94"/>
      <c r="F10" s="94"/>
      <c r="G10" s="94"/>
      <c r="H10" s="94"/>
      <c r="I10" s="93"/>
      <c r="J10" s="95"/>
      <c r="K10" s="94"/>
      <c r="L10" s="94"/>
      <c r="M10" s="94"/>
      <c r="N10" s="94"/>
      <c r="O10" s="94"/>
      <c r="P10" s="94"/>
      <c r="Q10" s="94"/>
      <c r="R10" s="94"/>
      <c r="S10" s="94">
        <v>100000</v>
      </c>
      <c r="T10" s="94">
        <v>100000</v>
      </c>
      <c r="U10" s="58"/>
      <c r="V10" s="2" t="s">
        <v>97</v>
      </c>
      <c r="X10" s="2" t="s">
        <v>97</v>
      </c>
    </row>
    <row r="11" spans="1:24" s="30" customFormat="1">
      <c r="A11" s="287" t="s">
        <v>20</v>
      </c>
      <c r="B11" s="288"/>
      <c r="C11" s="289"/>
      <c r="D11" s="288"/>
      <c r="E11" s="288"/>
      <c r="F11" s="288"/>
      <c r="G11" s="288"/>
      <c r="H11" s="288"/>
      <c r="I11" s="288"/>
      <c r="J11" s="289"/>
      <c r="K11" s="288"/>
      <c r="L11" s="288"/>
      <c r="M11" s="288"/>
      <c r="N11" s="288"/>
      <c r="O11" s="288"/>
      <c r="P11" s="288"/>
      <c r="Q11" s="288"/>
      <c r="R11" s="288"/>
      <c r="S11" s="288">
        <v>151569</v>
      </c>
      <c r="T11" s="288">
        <v>151569</v>
      </c>
      <c r="U11" s="44"/>
      <c r="W11" s="30" t="s">
        <v>97</v>
      </c>
    </row>
    <row r="12" spans="1:24" s="30" customFormat="1" ht="24" thickBot="1">
      <c r="A12" s="291" t="s">
        <v>85</v>
      </c>
      <c r="B12" s="290"/>
      <c r="C12" s="290"/>
      <c r="D12" s="290"/>
      <c r="E12" s="290"/>
      <c r="F12" s="290"/>
      <c r="G12" s="290"/>
      <c r="H12" s="290"/>
      <c r="I12" s="348"/>
      <c r="J12" s="292"/>
      <c r="K12" s="290"/>
      <c r="L12" s="290"/>
      <c r="M12" s="290"/>
      <c r="N12" s="290"/>
      <c r="O12" s="290"/>
      <c r="P12" s="290"/>
      <c r="Q12" s="290"/>
      <c r="R12" s="290"/>
      <c r="S12" s="290">
        <v>392981</v>
      </c>
      <c r="T12" s="290">
        <v>392981</v>
      </c>
      <c r="U12" s="44"/>
    </row>
    <row r="13" spans="1:24" s="56" customFormat="1" ht="16.5" customHeight="1" thickTop="1">
      <c r="A13" s="337" t="s">
        <v>116</v>
      </c>
      <c r="B13" s="315"/>
      <c r="C13" s="328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314"/>
      <c r="U13" s="251"/>
    </row>
    <row r="14" spans="1:24" s="56" customFormat="1" ht="16.5" customHeight="1">
      <c r="A14" s="34" t="s">
        <v>137</v>
      </c>
      <c r="B14" s="324">
        <v>58110</v>
      </c>
      <c r="C14" s="329">
        <v>39970</v>
      </c>
      <c r="D14" s="327"/>
      <c r="E14" s="327"/>
      <c r="F14" s="327"/>
      <c r="G14" s="327"/>
      <c r="H14" s="327"/>
      <c r="I14" s="329">
        <v>13160</v>
      </c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30">
        <v>111240</v>
      </c>
      <c r="U14" s="251"/>
    </row>
    <row r="15" spans="1:24" s="56" customFormat="1" ht="16.5" customHeight="1">
      <c r="A15" s="91" t="s">
        <v>138</v>
      </c>
      <c r="B15" s="354">
        <v>2510</v>
      </c>
      <c r="C15" s="355">
        <v>5080</v>
      </c>
      <c r="D15" s="356"/>
      <c r="E15" s="356"/>
      <c r="F15" s="356"/>
      <c r="G15" s="356"/>
      <c r="H15" s="356"/>
      <c r="I15" s="355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7">
        <v>7590</v>
      </c>
      <c r="U15" s="251"/>
    </row>
    <row r="16" spans="1:24" s="56" customFormat="1" ht="16.5" customHeight="1">
      <c r="A16" s="91" t="s">
        <v>139</v>
      </c>
      <c r="B16" s="354">
        <v>3500</v>
      </c>
      <c r="C16" s="355"/>
      <c r="D16" s="356"/>
      <c r="E16" s="356"/>
      <c r="F16" s="356"/>
      <c r="G16" s="356"/>
      <c r="H16" s="356"/>
      <c r="I16" s="355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>
        <v>3500</v>
      </c>
      <c r="U16" s="251"/>
    </row>
    <row r="17" spans="1:23" s="56" customFormat="1" ht="16.5" customHeight="1">
      <c r="A17" s="91" t="s">
        <v>140</v>
      </c>
      <c r="B17" s="354">
        <v>67473.22</v>
      </c>
      <c r="C17" s="355">
        <v>14740</v>
      </c>
      <c r="D17" s="356"/>
      <c r="E17" s="355">
        <v>5400</v>
      </c>
      <c r="F17" s="356"/>
      <c r="G17" s="356">
        <v>17210</v>
      </c>
      <c r="H17" s="356"/>
      <c r="I17" s="355">
        <v>6530</v>
      </c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>
        <v>111353.22</v>
      </c>
      <c r="U17" s="251"/>
    </row>
    <row r="18" spans="1:23" s="56" customFormat="1" ht="16.5" customHeight="1">
      <c r="A18" s="91" t="s">
        <v>141</v>
      </c>
      <c r="B18" s="338">
        <v>17654.830000000002</v>
      </c>
      <c r="C18" s="339">
        <v>3210</v>
      </c>
      <c r="D18" s="340"/>
      <c r="E18" s="340"/>
      <c r="F18" s="340"/>
      <c r="G18" s="340">
        <v>4710</v>
      </c>
      <c r="H18" s="340"/>
      <c r="I18" s="339">
        <v>1670</v>
      </c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1">
        <v>27244.83</v>
      </c>
      <c r="U18" s="251"/>
    </row>
    <row r="19" spans="1:23" s="56" customFormat="1" ht="16.5" customHeight="1">
      <c r="A19" s="293" t="s">
        <v>20</v>
      </c>
      <c r="B19" s="318">
        <v>149248.04999999999</v>
      </c>
      <c r="C19" s="316">
        <v>63000</v>
      </c>
      <c r="D19" s="316"/>
      <c r="E19" s="316">
        <v>5400</v>
      </c>
      <c r="F19" s="316"/>
      <c r="G19" s="316">
        <v>21920</v>
      </c>
      <c r="H19" s="316"/>
      <c r="I19" s="316">
        <v>21360</v>
      </c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9">
        <v>260928.05</v>
      </c>
      <c r="U19" s="251"/>
    </row>
    <row r="20" spans="1:23" s="56" customFormat="1" ht="16.5" customHeight="1" thickBot="1">
      <c r="A20" s="295" t="s">
        <v>85</v>
      </c>
      <c r="B20" s="292">
        <v>622298.05000000005</v>
      </c>
      <c r="C20" s="317">
        <v>252000</v>
      </c>
      <c r="D20" s="317"/>
      <c r="E20" s="317">
        <v>21600</v>
      </c>
      <c r="F20" s="317"/>
      <c r="G20" s="317">
        <v>43840</v>
      </c>
      <c r="H20" s="317"/>
      <c r="I20" s="317">
        <v>85440</v>
      </c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88">
        <v>1025178.05</v>
      </c>
      <c r="U20" s="251"/>
    </row>
    <row r="21" spans="1:23" s="56" customFormat="1" ht="18.75" customHeight="1" thickTop="1">
      <c r="A21" s="252" t="s">
        <v>114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 t="s">
        <v>97</v>
      </c>
      <c r="R21" s="71"/>
      <c r="S21" s="71"/>
      <c r="T21" s="253"/>
      <c r="U21" s="60"/>
      <c r="V21" s="56" t="s">
        <v>97</v>
      </c>
    </row>
    <row r="22" spans="1:23" s="265" customFormat="1" ht="18.75" customHeight="1">
      <c r="A22" s="333" t="s">
        <v>240</v>
      </c>
      <c r="B22" s="334">
        <v>42840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3"/>
      <c r="M22" s="343"/>
      <c r="N22" s="336"/>
      <c r="O22" s="335"/>
      <c r="P22" s="335"/>
      <c r="Q22" s="335"/>
      <c r="R22" s="335"/>
      <c r="S22" s="335"/>
      <c r="T22" s="334">
        <v>42840</v>
      </c>
    </row>
    <row r="23" spans="1:23" s="265" customFormat="1" ht="18.75" customHeight="1">
      <c r="A23" s="376" t="s">
        <v>259</v>
      </c>
      <c r="B23" s="377">
        <v>3510</v>
      </c>
      <c r="C23" s="377"/>
      <c r="D23" s="377"/>
      <c r="E23" s="377"/>
      <c r="F23" s="377"/>
      <c r="G23" s="377"/>
      <c r="H23" s="377"/>
      <c r="I23" s="377"/>
      <c r="J23" s="377"/>
      <c r="K23" s="377"/>
      <c r="L23" s="376"/>
      <c r="M23" s="378"/>
      <c r="N23" s="379"/>
      <c r="O23" s="380"/>
      <c r="P23" s="380"/>
      <c r="Q23" s="380"/>
      <c r="R23" s="380"/>
      <c r="S23" s="380"/>
      <c r="T23" s="377">
        <v>3510</v>
      </c>
    </row>
    <row r="24" spans="1:23" s="265" customFormat="1" ht="18.75" customHeight="1">
      <c r="A24" s="376" t="s">
        <v>260</v>
      </c>
      <c r="B24" s="377">
        <v>3510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6"/>
      <c r="M24" s="378"/>
      <c r="N24" s="379"/>
      <c r="O24" s="380"/>
      <c r="P24" s="380"/>
      <c r="Q24" s="380"/>
      <c r="R24" s="380"/>
      <c r="S24" s="380"/>
      <c r="T24" s="377">
        <v>3510</v>
      </c>
    </row>
    <row r="25" spans="1:23" s="130" customFormat="1">
      <c r="A25" s="101">
        <v>210400</v>
      </c>
      <c r="B25" s="128">
        <v>7200</v>
      </c>
      <c r="C25" s="99"/>
      <c r="D25" s="362"/>
      <c r="E25" s="363"/>
      <c r="F25" s="52"/>
      <c r="G25" s="99"/>
      <c r="H25" s="99"/>
      <c r="I25" s="364"/>
      <c r="J25" s="72"/>
      <c r="K25" s="363"/>
      <c r="L25" s="72"/>
      <c r="M25" s="362"/>
      <c r="N25" s="365"/>
      <c r="O25" s="366"/>
      <c r="P25" s="72"/>
      <c r="Q25" s="72"/>
      <c r="R25" s="72"/>
      <c r="S25" s="72"/>
      <c r="T25" s="128">
        <v>7200</v>
      </c>
      <c r="W25" s="130" t="s">
        <v>97</v>
      </c>
    </row>
    <row r="26" spans="1:23" s="130" customFormat="1">
      <c r="A26" s="131">
        <v>210600</v>
      </c>
      <c r="B26" s="132">
        <v>200400</v>
      </c>
      <c r="C26" s="100"/>
      <c r="D26" s="133"/>
      <c r="E26" s="134"/>
      <c r="F26" s="73"/>
      <c r="G26" s="100"/>
      <c r="H26" s="100"/>
      <c r="I26" s="135"/>
      <c r="J26" s="136"/>
      <c r="K26" s="134"/>
      <c r="L26" s="136"/>
      <c r="M26" s="133"/>
      <c r="N26" s="137"/>
      <c r="O26" s="271"/>
      <c r="P26" s="136"/>
      <c r="Q26" s="136"/>
      <c r="R26" s="136"/>
      <c r="S26" s="136"/>
      <c r="T26" s="132">
        <v>200400</v>
      </c>
    </row>
    <row r="27" spans="1:23" s="57" customFormat="1" ht="23.25">
      <c r="A27" s="298" t="s">
        <v>20</v>
      </c>
      <c r="B27" s="349">
        <v>257460</v>
      </c>
      <c r="C27" s="299"/>
      <c r="D27" s="300"/>
      <c r="E27" s="301"/>
      <c r="F27" s="299"/>
      <c r="G27" s="302"/>
      <c r="H27" s="301"/>
      <c r="I27" s="301"/>
      <c r="J27" s="303"/>
      <c r="K27" s="342"/>
      <c r="L27" s="303"/>
      <c r="M27" s="326"/>
      <c r="N27" s="360"/>
      <c r="O27" s="310"/>
      <c r="P27" s="302"/>
      <c r="Q27" s="303"/>
      <c r="R27" s="303"/>
      <c r="S27" s="303"/>
      <c r="T27" s="349">
        <v>257460</v>
      </c>
    </row>
    <row r="28" spans="1:23" s="28" customFormat="1" ht="24" thickBot="1">
      <c r="A28" s="296" t="s">
        <v>85</v>
      </c>
      <c r="B28" s="281">
        <v>917189.58</v>
      </c>
      <c r="C28" s="306"/>
      <c r="D28" s="297"/>
      <c r="E28" s="297"/>
      <c r="F28" s="306"/>
      <c r="G28" s="321"/>
      <c r="H28" s="308"/>
      <c r="I28" s="325"/>
      <c r="J28" s="291"/>
      <c r="K28" s="321"/>
      <c r="L28" s="291"/>
      <c r="M28" s="308"/>
      <c r="N28" s="323"/>
      <c r="O28" s="325"/>
      <c r="P28" s="297"/>
      <c r="Q28" s="291"/>
      <c r="R28" s="291"/>
      <c r="S28" s="291"/>
      <c r="T28" s="281">
        <v>917189.58</v>
      </c>
    </row>
    <row r="29" spans="1:23" s="2" customFormat="1" ht="22.5" thickTop="1">
      <c r="A29" s="102">
        <v>531000</v>
      </c>
      <c r="B29" s="230"/>
      <c r="C29" s="266"/>
      <c r="D29" s="267"/>
      <c r="E29" s="267"/>
      <c r="F29" s="266"/>
      <c r="G29" s="267"/>
      <c r="H29" s="267"/>
      <c r="I29" s="268"/>
      <c r="J29" s="104"/>
      <c r="K29" s="269"/>
      <c r="L29" s="104"/>
      <c r="M29" s="269"/>
      <c r="N29" s="270"/>
      <c r="O29" s="272"/>
      <c r="P29" s="267"/>
      <c r="Q29" s="104"/>
      <c r="R29" s="104"/>
      <c r="S29" s="104"/>
      <c r="T29" s="96"/>
    </row>
    <row r="30" spans="1:23" s="2" customFormat="1">
      <c r="A30" s="103">
        <v>310300</v>
      </c>
      <c r="B30" s="389">
        <v>960</v>
      </c>
      <c r="C30" s="282"/>
      <c r="D30" s="129"/>
      <c r="E30" s="129"/>
      <c r="F30" s="282"/>
      <c r="G30" s="129"/>
      <c r="H30" s="129"/>
      <c r="I30" s="283"/>
      <c r="J30" s="105"/>
      <c r="K30" s="284"/>
      <c r="L30" s="105"/>
      <c r="M30" s="284"/>
      <c r="N30" s="285"/>
      <c r="O30" s="286"/>
      <c r="P30" s="129"/>
      <c r="Q30" s="105"/>
      <c r="R30" s="105"/>
      <c r="S30" s="105"/>
      <c r="T30" s="94">
        <v>960</v>
      </c>
    </row>
    <row r="31" spans="1:23" s="2" customFormat="1" ht="23.25">
      <c r="A31" s="361">
        <v>310400</v>
      </c>
      <c r="B31" s="120">
        <v>8950</v>
      </c>
      <c r="C31" s="266">
        <v>1600</v>
      </c>
      <c r="D31" s="267"/>
      <c r="E31" s="267"/>
      <c r="F31" s="266"/>
      <c r="G31" s="267"/>
      <c r="H31" s="267"/>
      <c r="I31" s="268">
        <v>2385.48</v>
      </c>
      <c r="J31" s="104"/>
      <c r="K31" s="269"/>
      <c r="L31" s="104"/>
      <c r="M31" s="269"/>
      <c r="N31" s="270"/>
      <c r="O31" s="272"/>
      <c r="P31" s="267"/>
      <c r="Q31" s="104"/>
      <c r="R31" s="104"/>
      <c r="S31" s="104"/>
      <c r="T31" s="120">
        <v>12935.48</v>
      </c>
    </row>
    <row r="32" spans="1:23" s="2" customFormat="1" ht="23.25">
      <c r="A32" s="103">
        <v>310600</v>
      </c>
      <c r="B32" s="110">
        <v>108698</v>
      </c>
      <c r="C32" s="282">
        <v>2471</v>
      </c>
      <c r="D32" s="129"/>
      <c r="E32" s="129"/>
      <c r="F32" s="282"/>
      <c r="G32" s="129"/>
      <c r="H32" s="129"/>
      <c r="I32" s="283"/>
      <c r="J32" s="105"/>
      <c r="K32" s="284"/>
      <c r="L32" s="105"/>
      <c r="M32" s="284"/>
      <c r="N32" s="285"/>
      <c r="O32" s="286"/>
      <c r="P32" s="129"/>
      <c r="Q32" s="105"/>
      <c r="R32" s="105"/>
      <c r="S32" s="105"/>
      <c r="T32" s="110">
        <v>111169</v>
      </c>
    </row>
    <row r="33" spans="1:20" s="2" customFormat="1" ht="23.25">
      <c r="A33" s="309" t="s">
        <v>20</v>
      </c>
      <c r="B33" s="350">
        <v>118608</v>
      </c>
      <c r="C33" s="312">
        <v>4071</v>
      </c>
      <c r="D33" s="294"/>
      <c r="E33" s="288"/>
      <c r="F33" s="311"/>
      <c r="G33" s="288" t="s">
        <v>5</v>
      </c>
      <c r="H33" s="294"/>
      <c r="I33" s="312">
        <v>2385.48</v>
      </c>
      <c r="J33" s="287"/>
      <c r="K33" s="313"/>
      <c r="L33" s="287"/>
      <c r="M33" s="313"/>
      <c r="N33" s="344"/>
      <c r="O33" s="310"/>
      <c r="P33" s="294"/>
      <c r="Q33" s="287"/>
      <c r="R33" s="287"/>
      <c r="S33" s="287"/>
      <c r="T33" s="350">
        <v>125064.48</v>
      </c>
    </row>
    <row r="34" spans="1:20" s="2" customFormat="1" ht="24" thickBot="1">
      <c r="A34" s="296" t="s">
        <v>85</v>
      </c>
      <c r="B34" s="281">
        <v>166683</v>
      </c>
      <c r="C34" s="306">
        <v>29004</v>
      </c>
      <c r="D34" s="297"/>
      <c r="E34" s="321"/>
      <c r="F34" s="306"/>
      <c r="G34" s="297">
        <v>2520</v>
      </c>
      <c r="H34" s="297"/>
      <c r="I34" s="307">
        <v>13052.48</v>
      </c>
      <c r="J34" s="291"/>
      <c r="K34" s="308"/>
      <c r="L34" s="291"/>
      <c r="M34" s="308"/>
      <c r="N34" s="345"/>
      <c r="O34" s="305"/>
      <c r="P34" s="297"/>
      <c r="Q34" s="291"/>
      <c r="R34" s="291"/>
      <c r="S34" s="291"/>
      <c r="T34" s="281">
        <v>211259.48</v>
      </c>
    </row>
    <row r="35" spans="1:20" s="2" customFormat="1" ht="16.5" customHeight="1" thickTop="1">
      <c r="A35" s="351"/>
      <c r="B35" s="256"/>
      <c r="C35" s="255"/>
      <c r="D35" s="35"/>
      <c r="E35" s="35"/>
      <c r="F35" s="35"/>
      <c r="G35" s="35"/>
      <c r="H35" s="35"/>
      <c r="I35" s="35"/>
      <c r="J35" s="35"/>
      <c r="K35" s="255"/>
      <c r="L35" s="35"/>
      <c r="M35" s="35"/>
      <c r="N35" s="35"/>
      <c r="O35" s="35"/>
      <c r="P35" s="35"/>
      <c r="Q35" s="35"/>
      <c r="R35" s="35"/>
      <c r="S35" s="35"/>
      <c r="T35" s="256"/>
    </row>
    <row r="36" spans="1:20" s="2" customFormat="1" ht="16.5" customHeight="1">
      <c r="A36" s="351"/>
      <c r="B36" s="256"/>
      <c r="C36" s="255"/>
      <c r="D36" s="35"/>
      <c r="E36" s="35"/>
      <c r="F36" s="35"/>
      <c r="G36" s="35"/>
      <c r="H36" s="35"/>
      <c r="I36" s="35"/>
      <c r="J36" s="35"/>
      <c r="K36" s="255"/>
      <c r="L36" s="35"/>
      <c r="M36" s="35"/>
      <c r="N36" s="35"/>
      <c r="O36" s="35"/>
      <c r="P36" s="35"/>
      <c r="Q36" s="35"/>
      <c r="R36" s="35"/>
      <c r="S36" s="35"/>
      <c r="T36" s="256"/>
    </row>
    <row r="37" spans="1:20" s="2" customFormat="1" ht="16.5" customHeight="1">
      <c r="A37" s="351"/>
      <c r="B37" s="256"/>
      <c r="C37" s="255"/>
      <c r="D37" s="35"/>
      <c r="E37" s="35"/>
      <c r="F37" s="35"/>
      <c r="G37" s="35"/>
      <c r="H37" s="35"/>
      <c r="I37" s="35"/>
      <c r="J37" s="35"/>
      <c r="K37" s="255"/>
      <c r="L37" s="35"/>
      <c r="M37" s="35"/>
      <c r="N37" s="35"/>
      <c r="O37" s="35"/>
      <c r="P37" s="35"/>
      <c r="Q37" s="35"/>
      <c r="R37" s="35"/>
      <c r="S37" s="35"/>
      <c r="T37" s="256"/>
    </row>
    <row r="38" spans="1:20" s="2" customFormat="1" ht="23.25">
      <c r="A38" s="358"/>
      <c r="B38" s="359"/>
      <c r="C38" s="255"/>
      <c r="D38" s="35"/>
      <c r="E38" s="35"/>
      <c r="F38" s="35"/>
      <c r="G38" s="35"/>
      <c r="H38" s="35"/>
      <c r="I38" s="35"/>
      <c r="J38" s="35"/>
      <c r="K38" s="255"/>
      <c r="L38" s="35"/>
      <c r="M38" s="35"/>
      <c r="N38" s="35"/>
      <c r="O38" s="35"/>
      <c r="P38" s="35"/>
      <c r="Q38" s="35"/>
      <c r="R38" s="35"/>
      <c r="S38" s="35"/>
      <c r="T38" s="359"/>
    </row>
    <row r="39" spans="1:20" s="2" customFormat="1">
      <c r="A39" s="425" t="s">
        <v>241</v>
      </c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</row>
    <row r="40" spans="1:20" s="2" customFormat="1">
      <c r="A40" s="51" t="s">
        <v>38</v>
      </c>
      <c r="B40" s="419" t="s">
        <v>39</v>
      </c>
      <c r="C40" s="420"/>
      <c r="D40" s="80" t="s">
        <v>79</v>
      </c>
      <c r="E40" s="419" t="s">
        <v>66</v>
      </c>
      <c r="F40" s="420"/>
      <c r="G40" s="372" t="s">
        <v>41</v>
      </c>
      <c r="H40" s="80" t="s">
        <v>79</v>
      </c>
      <c r="I40" s="419" t="s">
        <v>42</v>
      </c>
      <c r="J40" s="421"/>
      <c r="K40" s="420"/>
      <c r="L40" s="419" t="s">
        <v>40</v>
      </c>
      <c r="M40" s="420"/>
      <c r="N40" s="419" t="s">
        <v>277</v>
      </c>
      <c r="O40" s="420"/>
      <c r="P40" s="419" t="s">
        <v>44</v>
      </c>
      <c r="Q40" s="421"/>
      <c r="R40" s="420"/>
      <c r="S40" s="80" t="s">
        <v>45</v>
      </c>
      <c r="T40" s="423" t="s">
        <v>46</v>
      </c>
    </row>
    <row r="41" spans="1:20" s="2" customFormat="1" ht="22.5" thickBot="1">
      <c r="A41" s="53" t="s">
        <v>47</v>
      </c>
      <c r="B41" s="80" t="s">
        <v>48</v>
      </c>
      <c r="C41" s="80" t="s">
        <v>69</v>
      </c>
      <c r="D41" s="80" t="s">
        <v>276</v>
      </c>
      <c r="E41" s="80" t="s">
        <v>67</v>
      </c>
      <c r="F41" s="80" t="s">
        <v>147</v>
      </c>
      <c r="G41" s="80" t="s">
        <v>50</v>
      </c>
      <c r="H41" s="80" t="s">
        <v>207</v>
      </c>
      <c r="I41" s="80" t="s">
        <v>51</v>
      </c>
      <c r="J41" s="80" t="s">
        <v>52</v>
      </c>
      <c r="K41" s="80" t="s">
        <v>101</v>
      </c>
      <c r="L41" s="80" t="s">
        <v>84</v>
      </c>
      <c r="M41" s="80" t="s">
        <v>49</v>
      </c>
      <c r="N41" s="80" t="s">
        <v>278</v>
      </c>
      <c r="O41" s="80" t="s">
        <v>279</v>
      </c>
      <c r="P41" s="80" t="s">
        <v>54</v>
      </c>
      <c r="Q41" s="80" t="s">
        <v>55</v>
      </c>
      <c r="R41" s="80" t="s">
        <v>56</v>
      </c>
      <c r="S41" s="80" t="s">
        <v>57</v>
      </c>
      <c r="T41" s="424"/>
    </row>
    <row r="42" spans="1:20" s="2" customFormat="1" ht="22.5" thickTop="1">
      <c r="A42" s="59">
        <v>532000</v>
      </c>
      <c r="B42" s="97"/>
      <c r="C42" s="97"/>
      <c r="D42" s="97"/>
      <c r="E42" s="97"/>
      <c r="F42" s="97"/>
      <c r="G42" s="97"/>
      <c r="H42" s="97"/>
      <c r="I42" s="97"/>
      <c r="J42" s="98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 s="2" customFormat="1">
      <c r="A43" s="34" t="s">
        <v>242</v>
      </c>
      <c r="B43" s="94">
        <v>65121.5</v>
      </c>
      <c r="C43" s="94"/>
      <c r="D43" s="94"/>
      <c r="E43" s="94">
        <v>2480</v>
      </c>
      <c r="F43" s="94"/>
      <c r="G43" s="94">
        <v>10000</v>
      </c>
      <c r="H43" s="94"/>
      <c r="I43" s="128"/>
      <c r="J43" s="95"/>
      <c r="K43" s="94"/>
      <c r="L43" s="94"/>
      <c r="M43" s="94"/>
      <c r="N43" s="94"/>
      <c r="O43" s="94"/>
      <c r="P43" s="94"/>
      <c r="Q43" s="94"/>
      <c r="R43" s="94"/>
      <c r="S43" s="94"/>
      <c r="T43" s="94">
        <v>77601.5</v>
      </c>
    </row>
    <row r="44" spans="1:20">
      <c r="A44" s="34" t="s">
        <v>213</v>
      </c>
      <c r="B44" s="94">
        <v>6120</v>
      </c>
      <c r="C44" s="94"/>
      <c r="D44" s="94">
        <v>8400</v>
      </c>
      <c r="E44" s="94">
        <v>103501</v>
      </c>
      <c r="F44" s="94"/>
      <c r="G44" s="94"/>
      <c r="H44" s="94">
        <v>6890</v>
      </c>
      <c r="I44" s="93"/>
      <c r="J44" s="95"/>
      <c r="K44" s="94"/>
      <c r="L44" s="94"/>
      <c r="M44" s="94"/>
      <c r="N44" s="94">
        <v>2000</v>
      </c>
      <c r="O44" s="94"/>
      <c r="P44" s="94"/>
      <c r="Q44" s="94"/>
      <c r="R44" s="94"/>
      <c r="S44" s="94"/>
      <c r="T44" s="94">
        <v>126911</v>
      </c>
    </row>
    <row r="45" spans="1:20">
      <c r="A45" s="34" t="s">
        <v>243</v>
      </c>
      <c r="B45" s="94">
        <v>2000</v>
      </c>
      <c r="C45" s="94" t="s">
        <v>97</v>
      </c>
      <c r="D45" s="94"/>
      <c r="E45" s="94"/>
      <c r="F45" s="94"/>
      <c r="G45" s="94"/>
      <c r="H45" s="94"/>
      <c r="I45" s="254"/>
      <c r="J45" s="95"/>
      <c r="K45" s="94"/>
      <c r="L45" s="94"/>
      <c r="M45" s="94"/>
      <c r="N45" s="94"/>
      <c r="O45" s="94"/>
      <c r="P45" s="94"/>
      <c r="Q45" s="94"/>
      <c r="R45" s="94"/>
      <c r="S45" s="94"/>
      <c r="T45" s="94">
        <v>2000</v>
      </c>
    </row>
    <row r="46" spans="1:20">
      <c r="A46" s="287" t="s">
        <v>20</v>
      </c>
      <c r="B46" s="288">
        <v>73241.5</v>
      </c>
      <c r="C46" s="288" t="s">
        <v>5</v>
      </c>
      <c r="D46" s="288">
        <v>8400</v>
      </c>
      <c r="E46" s="288">
        <v>105981</v>
      </c>
      <c r="F46" s="288"/>
      <c r="G46" s="288">
        <v>10000</v>
      </c>
      <c r="H46" s="288">
        <v>6890</v>
      </c>
      <c r="I46" s="288" t="s">
        <v>5</v>
      </c>
      <c r="J46" s="289"/>
      <c r="K46" s="288" t="s">
        <v>5</v>
      </c>
      <c r="L46" s="288"/>
      <c r="M46" s="288"/>
      <c r="N46" s="288">
        <v>2000</v>
      </c>
      <c r="O46" s="288"/>
      <c r="P46" s="288"/>
      <c r="Q46" s="288"/>
      <c r="R46" s="288"/>
      <c r="S46" s="288"/>
      <c r="T46" s="288">
        <v>206512.5</v>
      </c>
    </row>
    <row r="47" spans="1:20" ht="24" thickBot="1">
      <c r="A47" s="291" t="s">
        <v>85</v>
      </c>
      <c r="B47" s="290">
        <v>616553.02</v>
      </c>
      <c r="C47" s="290">
        <v>1650</v>
      </c>
      <c r="D47" s="290">
        <v>8400</v>
      </c>
      <c r="E47" s="290">
        <v>289061</v>
      </c>
      <c r="F47" s="290"/>
      <c r="G47" s="290">
        <v>35492.21</v>
      </c>
      <c r="H47" s="290">
        <v>6890</v>
      </c>
      <c r="I47" s="348">
        <v>3530</v>
      </c>
      <c r="J47" s="292"/>
      <c r="K47" s="290">
        <v>960</v>
      </c>
      <c r="L47" s="290"/>
      <c r="M47" s="290"/>
      <c r="N47" s="290">
        <v>2000</v>
      </c>
      <c r="O47" s="290"/>
      <c r="P47" s="290"/>
      <c r="Q47" s="290"/>
      <c r="R47" s="290"/>
      <c r="S47" s="290"/>
      <c r="T47" s="290">
        <v>964536.23</v>
      </c>
    </row>
    <row r="48" spans="1:20" ht="22.5" thickTop="1">
      <c r="A48" s="337" t="s">
        <v>125</v>
      </c>
      <c r="B48" s="315"/>
      <c r="C48" s="328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314"/>
    </row>
    <row r="49" spans="1:25" ht="23.25">
      <c r="A49" s="34" t="s">
        <v>280</v>
      </c>
      <c r="B49" s="327">
        <v>2500</v>
      </c>
      <c r="C49" s="371">
        <v>9800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330">
        <v>12300</v>
      </c>
    </row>
    <row r="50" spans="1:25">
      <c r="A50" s="34" t="s">
        <v>244</v>
      </c>
      <c r="B50" s="324">
        <v>16000</v>
      </c>
      <c r="C50" s="329"/>
      <c r="D50" s="327"/>
      <c r="E50" s="327"/>
      <c r="F50" s="327"/>
      <c r="G50" s="329"/>
      <c r="H50" s="327"/>
      <c r="I50" s="329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30">
        <v>16000</v>
      </c>
      <c r="X50" s="1" t="s">
        <v>97</v>
      </c>
    </row>
    <row r="51" spans="1:25">
      <c r="A51" s="91" t="s">
        <v>261</v>
      </c>
      <c r="B51" s="381"/>
      <c r="C51" s="382"/>
      <c r="D51" s="315"/>
      <c r="E51" s="315"/>
      <c r="F51" s="315"/>
      <c r="G51" s="382"/>
      <c r="H51" s="315"/>
      <c r="I51" s="382">
        <v>1650</v>
      </c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83">
        <v>1650</v>
      </c>
    </row>
    <row r="52" spans="1:25">
      <c r="A52" s="34" t="s">
        <v>281</v>
      </c>
      <c r="B52" s="324"/>
      <c r="C52" s="329"/>
      <c r="D52" s="327"/>
      <c r="E52" s="327">
        <v>225253.56</v>
      </c>
      <c r="F52" s="327"/>
      <c r="G52" s="329"/>
      <c r="H52" s="327"/>
      <c r="I52" s="329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30">
        <v>225253.56</v>
      </c>
    </row>
    <row r="53" spans="1:25">
      <c r="A53" s="34" t="s">
        <v>244</v>
      </c>
      <c r="B53" s="324"/>
      <c r="C53" s="329"/>
      <c r="D53" s="327"/>
      <c r="E53" s="356"/>
      <c r="F53" s="327"/>
      <c r="G53" s="329">
        <v>8000</v>
      </c>
      <c r="H53" s="327"/>
      <c r="I53" s="329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30">
        <v>8000</v>
      </c>
    </row>
    <row r="54" spans="1:25">
      <c r="A54" s="293" t="s">
        <v>20</v>
      </c>
      <c r="B54" s="289">
        <v>18500</v>
      </c>
      <c r="C54" s="390">
        <v>9800</v>
      </c>
      <c r="D54" s="316"/>
      <c r="E54" s="316">
        <v>225253.56</v>
      </c>
      <c r="F54" s="316"/>
      <c r="G54" s="316">
        <v>8000</v>
      </c>
      <c r="H54" s="316"/>
      <c r="I54" s="316">
        <v>1650</v>
      </c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9">
        <v>263203.56</v>
      </c>
    </row>
    <row r="55" spans="1:25" ht="22.5" thickBot="1">
      <c r="A55" s="295" t="s">
        <v>85</v>
      </c>
      <c r="B55" s="292">
        <v>69857</v>
      </c>
      <c r="C55" s="391">
        <v>9800</v>
      </c>
      <c r="D55" s="317"/>
      <c r="E55" s="317">
        <v>225253.56</v>
      </c>
      <c r="F55" s="317"/>
      <c r="G55" s="317">
        <v>24000</v>
      </c>
      <c r="H55" s="317"/>
      <c r="I55" s="317">
        <v>14460</v>
      </c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20">
        <v>343370.56</v>
      </c>
      <c r="Y55" s="1" t="s">
        <v>97</v>
      </c>
    </row>
    <row r="56" spans="1:25" ht="22.5" thickTop="1">
      <c r="A56" s="252" t="s">
        <v>119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 t="s">
        <v>97</v>
      </c>
      <c r="R56" s="71"/>
      <c r="S56" s="71"/>
      <c r="T56" s="253"/>
    </row>
    <row r="57" spans="1:25">
      <c r="A57" s="333" t="s">
        <v>245</v>
      </c>
      <c r="B57" s="334">
        <v>9250.9</v>
      </c>
      <c r="C57" s="334"/>
      <c r="D57" s="334"/>
      <c r="E57" s="334"/>
      <c r="F57" s="334"/>
      <c r="G57" s="334"/>
      <c r="H57" s="334"/>
      <c r="I57" s="334"/>
      <c r="J57" s="334"/>
      <c r="K57" s="334"/>
      <c r="L57" s="333"/>
      <c r="M57" s="343"/>
      <c r="N57" s="336"/>
      <c r="O57" s="335"/>
      <c r="P57" s="335"/>
      <c r="Q57" s="335"/>
      <c r="R57" s="335"/>
      <c r="S57" s="335"/>
      <c r="T57" s="334">
        <v>9250.9</v>
      </c>
    </row>
    <row r="58" spans="1:25">
      <c r="A58" s="333" t="s">
        <v>282</v>
      </c>
      <c r="B58" s="334">
        <v>2299.9699999999998</v>
      </c>
      <c r="C58" s="334"/>
      <c r="D58" s="334"/>
      <c r="E58" s="334"/>
      <c r="F58" s="334"/>
      <c r="G58" s="334"/>
      <c r="H58" s="334"/>
      <c r="I58" s="334"/>
      <c r="J58" s="334"/>
      <c r="K58" s="334"/>
      <c r="L58" s="333"/>
      <c r="M58" s="343"/>
      <c r="N58" s="336"/>
      <c r="O58" s="335"/>
      <c r="P58" s="335"/>
      <c r="Q58" s="335"/>
      <c r="R58" s="335"/>
      <c r="S58" s="335"/>
      <c r="T58" s="334">
        <v>2299.9699999999998</v>
      </c>
    </row>
    <row r="59" spans="1:25">
      <c r="A59" s="367">
        <v>340500</v>
      </c>
      <c r="B59" s="283">
        <v>7707.21</v>
      </c>
      <c r="C59" s="94"/>
      <c r="D59" s="284"/>
      <c r="E59" s="129"/>
      <c r="F59" s="34"/>
      <c r="G59" s="94"/>
      <c r="H59" s="94"/>
      <c r="I59" s="282"/>
      <c r="J59" s="105"/>
      <c r="K59" s="129"/>
      <c r="L59" s="105"/>
      <c r="M59" s="284"/>
      <c r="N59" s="368"/>
      <c r="O59" s="369"/>
      <c r="P59" s="105"/>
      <c r="Q59" s="105"/>
      <c r="R59" s="105"/>
      <c r="S59" s="105"/>
      <c r="T59" s="283">
        <v>7707.21</v>
      </c>
    </row>
    <row r="60" spans="1:25">
      <c r="A60" s="131">
        <v>340400</v>
      </c>
      <c r="B60" s="132">
        <v>596</v>
      </c>
      <c r="C60" s="100"/>
      <c r="D60" s="133"/>
      <c r="E60" s="134"/>
      <c r="F60" s="73"/>
      <c r="G60" s="100"/>
      <c r="H60" s="100"/>
      <c r="I60" s="135"/>
      <c r="J60" s="136"/>
      <c r="K60" s="134"/>
      <c r="L60" s="136"/>
      <c r="M60" s="133"/>
      <c r="N60" s="137"/>
      <c r="O60" s="271"/>
      <c r="P60" s="136"/>
      <c r="Q60" s="136"/>
      <c r="R60" s="136"/>
      <c r="S60" s="136"/>
      <c r="T60" s="132">
        <v>596</v>
      </c>
    </row>
    <row r="61" spans="1:25" ht="23.25">
      <c r="A61" s="298" t="s">
        <v>20</v>
      </c>
      <c r="B61" s="349">
        <v>19854.080000000002</v>
      </c>
      <c r="C61" s="299"/>
      <c r="D61" s="300"/>
      <c r="E61" s="301"/>
      <c r="F61" s="299"/>
      <c r="G61" s="302"/>
      <c r="H61" s="301"/>
      <c r="I61" s="301"/>
      <c r="J61" s="303"/>
      <c r="K61" s="342"/>
      <c r="L61" s="303"/>
      <c r="M61" s="326"/>
      <c r="N61" s="322"/>
      <c r="O61" s="304"/>
      <c r="P61" s="302"/>
      <c r="Q61" s="303"/>
      <c r="R61" s="303"/>
      <c r="S61" s="303"/>
      <c r="T61" s="349">
        <v>19854.080000000002</v>
      </c>
    </row>
    <row r="62" spans="1:25" ht="24" thickBot="1">
      <c r="A62" s="296" t="s">
        <v>85</v>
      </c>
      <c r="B62" s="281">
        <v>61111.91</v>
      </c>
      <c r="C62" s="306"/>
      <c r="D62" s="297"/>
      <c r="E62" s="297"/>
      <c r="F62" s="306"/>
      <c r="G62" s="321"/>
      <c r="H62" s="308"/>
      <c r="I62" s="325"/>
      <c r="J62" s="291"/>
      <c r="K62" s="321"/>
      <c r="L62" s="291"/>
      <c r="M62" s="308"/>
      <c r="N62" s="323"/>
      <c r="O62" s="325"/>
      <c r="P62" s="297"/>
      <c r="Q62" s="291"/>
      <c r="R62" s="291"/>
      <c r="S62" s="291"/>
      <c r="T62" s="281">
        <v>61111.91</v>
      </c>
      <c r="X62" s="1" t="s">
        <v>97</v>
      </c>
    </row>
    <row r="63" spans="1:25" ht="22.5" thickTop="1">
      <c r="A63" s="102">
        <v>561000</v>
      </c>
      <c r="B63" s="230"/>
      <c r="C63" s="266"/>
      <c r="D63" s="267"/>
      <c r="E63" s="267"/>
      <c r="F63" s="266"/>
      <c r="G63" s="267"/>
      <c r="H63" s="267"/>
      <c r="I63" s="268"/>
      <c r="J63" s="104"/>
      <c r="K63" s="269"/>
      <c r="L63" s="104"/>
      <c r="M63" s="269"/>
      <c r="N63" s="270"/>
      <c r="O63" s="272"/>
      <c r="P63" s="267"/>
      <c r="Q63" s="104"/>
      <c r="R63" s="104"/>
      <c r="S63" s="104"/>
      <c r="T63" s="96"/>
    </row>
    <row r="64" spans="1:25">
      <c r="A64" s="395">
        <v>610200</v>
      </c>
      <c r="B64" s="392"/>
      <c r="C64" s="135"/>
      <c r="D64" s="134"/>
      <c r="E64" s="134">
        <v>95280</v>
      </c>
      <c r="F64" s="393">
        <v>340320</v>
      </c>
      <c r="G64" s="134"/>
      <c r="H64" s="134"/>
      <c r="I64" s="132"/>
      <c r="J64" s="136"/>
      <c r="K64" s="133"/>
      <c r="L64" s="136"/>
      <c r="M64" s="133"/>
      <c r="N64" s="393"/>
      <c r="O64" s="394"/>
      <c r="P64" s="134"/>
      <c r="Q64" s="136"/>
      <c r="R64" s="136"/>
      <c r="S64" s="136"/>
      <c r="T64" s="100">
        <v>435600</v>
      </c>
    </row>
    <row r="65" spans="1:20" ht="23.25">
      <c r="A65" s="309" t="s">
        <v>20</v>
      </c>
      <c r="B65" s="350"/>
      <c r="C65" s="312"/>
      <c r="D65" s="294"/>
      <c r="E65" s="288">
        <v>95280</v>
      </c>
      <c r="F65" s="384">
        <v>340320</v>
      </c>
      <c r="G65" s="294"/>
      <c r="H65" s="294"/>
      <c r="I65" s="312"/>
      <c r="J65" s="287"/>
      <c r="K65" s="313"/>
      <c r="L65" s="287"/>
      <c r="M65" s="313"/>
      <c r="N65" s="344"/>
      <c r="O65" s="310"/>
      <c r="P65" s="294"/>
      <c r="Q65" s="287"/>
      <c r="R65" s="287"/>
      <c r="S65" s="287"/>
      <c r="T65" s="312">
        <v>435600</v>
      </c>
    </row>
    <row r="66" spans="1:20" ht="24" thickBot="1">
      <c r="A66" s="296" t="s">
        <v>85</v>
      </c>
      <c r="B66" s="281"/>
      <c r="C66" s="306"/>
      <c r="D66" s="297"/>
      <c r="E66" s="396">
        <v>95280</v>
      </c>
      <c r="F66" s="345">
        <v>1289320</v>
      </c>
      <c r="G66" s="297"/>
      <c r="H66" s="297"/>
      <c r="I66" s="307"/>
      <c r="J66" s="291"/>
      <c r="K66" s="308"/>
      <c r="L66" s="291"/>
      <c r="M66" s="308"/>
      <c r="N66" s="345"/>
      <c r="O66" s="305"/>
      <c r="P66" s="297"/>
      <c r="Q66" s="291"/>
      <c r="R66" s="291"/>
      <c r="S66" s="291"/>
      <c r="T66" s="323">
        <v>1384600</v>
      </c>
    </row>
    <row r="67" spans="1:20" ht="22.5" thickTop="1"/>
    <row r="69" spans="1:20">
      <c r="O69" s="1" t="s">
        <v>97</v>
      </c>
    </row>
  </sheetData>
  <mergeCells count="19">
    <mergeCell ref="N40:O40"/>
    <mergeCell ref="P40:R40"/>
    <mergeCell ref="T40:T41"/>
    <mergeCell ref="A39:T39"/>
    <mergeCell ref="B40:C40"/>
    <mergeCell ref="E40:F40"/>
    <mergeCell ref="I40:K40"/>
    <mergeCell ref="L40:M40"/>
    <mergeCell ref="A1:T1"/>
    <mergeCell ref="B4:C4"/>
    <mergeCell ref="P4:R4"/>
    <mergeCell ref="I4:K4"/>
    <mergeCell ref="A3:T3"/>
    <mergeCell ref="N4:O4"/>
    <mergeCell ref="L4:M4"/>
    <mergeCell ref="A2:T2"/>
    <mergeCell ref="T4:T5"/>
    <mergeCell ref="E4:F4"/>
    <mergeCell ref="G4:H4"/>
  </mergeCells>
  <phoneticPr fontId="0" type="noConversion"/>
  <pageMargins left="0.17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topLeftCell="A15" workbookViewId="0">
      <selection activeCell="I24" sqref="I24"/>
    </sheetView>
  </sheetViews>
  <sheetFormatPr defaultRowHeight="23.25"/>
  <cols>
    <col min="1" max="1" width="48.5703125" style="5" customWidth="1"/>
    <col min="2" max="2" width="8" style="16" customWidth="1"/>
    <col min="3" max="3" width="20.28515625" style="111" customWidth="1"/>
    <col min="4" max="4" width="16.42578125" style="84" customWidth="1"/>
    <col min="5" max="5" width="12.5703125" style="15" customWidth="1"/>
    <col min="6" max="6" width="4" style="16" customWidth="1"/>
    <col min="7" max="16384" width="9.140625" style="5"/>
  </cols>
  <sheetData>
    <row r="1" spans="1:7">
      <c r="A1" s="415" t="s">
        <v>0</v>
      </c>
      <c r="B1" s="415"/>
      <c r="C1" s="415"/>
      <c r="D1" s="415"/>
      <c r="E1" s="415"/>
      <c r="F1" s="415"/>
    </row>
    <row r="2" spans="1:7">
      <c r="A2" s="415" t="s">
        <v>106</v>
      </c>
      <c r="B2" s="415"/>
      <c r="C2" s="415"/>
      <c r="D2" s="415"/>
      <c r="E2" s="415"/>
      <c r="F2" s="415"/>
    </row>
    <row r="3" spans="1:7">
      <c r="A3" s="426" t="s">
        <v>262</v>
      </c>
      <c r="B3" s="426"/>
      <c r="C3" s="426"/>
      <c r="D3" s="426"/>
      <c r="E3" s="426"/>
      <c r="F3" s="426"/>
    </row>
    <row r="4" spans="1:7" ht="20.25" customHeight="1">
      <c r="A4" s="7"/>
      <c r="B4" s="7"/>
      <c r="C4" s="107"/>
      <c r="D4" s="81"/>
      <c r="E4" s="22"/>
      <c r="F4" s="22"/>
    </row>
    <row r="5" spans="1:7" s="8" customFormat="1" ht="22.5" customHeight="1">
      <c r="A5" s="67" t="s">
        <v>1</v>
      </c>
      <c r="B5" s="67" t="s">
        <v>2</v>
      </c>
      <c r="C5" s="108" t="s">
        <v>3</v>
      </c>
      <c r="D5" s="67" t="s">
        <v>4</v>
      </c>
      <c r="E5" s="40"/>
      <c r="F5" s="40"/>
      <c r="G5" s="40"/>
    </row>
    <row r="6" spans="1:7" s="8" customFormat="1" ht="22.5" customHeight="1">
      <c r="A6" s="386" t="s">
        <v>263</v>
      </c>
      <c r="B6" s="164">
        <v>110100</v>
      </c>
      <c r="C6" s="387">
        <v>8020</v>
      </c>
      <c r="D6" s="385"/>
      <c r="E6" s="40"/>
      <c r="F6" s="40"/>
      <c r="G6" s="40"/>
    </row>
    <row r="7" spans="1:7" ht="21" customHeight="1">
      <c r="A7" s="279" t="s">
        <v>86</v>
      </c>
      <c r="B7" s="11">
        <v>110201</v>
      </c>
      <c r="C7" s="110">
        <v>12800723.98</v>
      </c>
      <c r="D7" s="280"/>
      <c r="E7" s="14" t="s">
        <v>97</v>
      </c>
      <c r="F7" s="74"/>
      <c r="G7" s="6"/>
    </row>
    <row r="8" spans="1:7" ht="19.5" customHeight="1">
      <c r="A8" s="68" t="s">
        <v>208</v>
      </c>
      <c r="B8" s="39" t="s">
        <v>107</v>
      </c>
      <c r="C8" s="109">
        <v>102745.60000000001</v>
      </c>
      <c r="D8" s="82"/>
      <c r="E8" s="14"/>
      <c r="F8" s="19"/>
      <c r="G8" s="6"/>
    </row>
    <row r="9" spans="1:7" ht="21" customHeight="1">
      <c r="A9" s="68" t="s">
        <v>87</v>
      </c>
      <c r="B9" s="39" t="s">
        <v>107</v>
      </c>
      <c r="C9" s="110">
        <v>101.82</v>
      </c>
      <c r="D9" s="18" t="s">
        <v>97</v>
      </c>
      <c r="E9" s="14"/>
      <c r="F9" s="19"/>
      <c r="G9" s="6"/>
    </row>
    <row r="10" spans="1:7" ht="21.75" customHeight="1">
      <c r="A10" s="68" t="s">
        <v>90</v>
      </c>
      <c r="B10" s="39" t="s">
        <v>107</v>
      </c>
      <c r="C10" s="110">
        <v>7210896.2000000002</v>
      </c>
      <c r="D10" s="18"/>
      <c r="E10" s="14"/>
      <c r="F10" s="19"/>
      <c r="G10" s="6"/>
    </row>
    <row r="11" spans="1:7" ht="21.75" customHeight="1">
      <c r="A11" s="68" t="s">
        <v>246</v>
      </c>
      <c r="B11" s="39"/>
      <c r="C11" s="110">
        <v>1715878.03</v>
      </c>
      <c r="D11" s="18"/>
      <c r="E11" s="14"/>
      <c r="F11" s="19"/>
      <c r="G11" s="6"/>
    </row>
    <row r="12" spans="1:7">
      <c r="A12" s="11" t="s">
        <v>6</v>
      </c>
      <c r="B12" s="39" t="s">
        <v>108</v>
      </c>
      <c r="C12" s="110">
        <v>91313</v>
      </c>
      <c r="D12" s="18"/>
      <c r="E12" s="14"/>
      <c r="F12" s="19"/>
      <c r="G12" s="6"/>
    </row>
    <row r="13" spans="1:7">
      <c r="A13" s="11" t="s">
        <v>71</v>
      </c>
      <c r="B13" s="39"/>
      <c r="C13" s="110"/>
      <c r="D13" s="83">
        <v>101.82</v>
      </c>
      <c r="E13" s="14"/>
      <c r="F13" s="20"/>
      <c r="G13" s="6"/>
    </row>
    <row r="14" spans="1:7">
      <c r="A14" s="11" t="s">
        <v>7</v>
      </c>
      <c r="B14" s="39"/>
      <c r="C14" s="110"/>
      <c r="D14" s="83">
        <v>102745.60000000001</v>
      </c>
      <c r="E14" s="14"/>
      <c r="F14" s="19"/>
      <c r="G14" s="6"/>
    </row>
    <row r="15" spans="1:7">
      <c r="A15" s="11" t="s">
        <v>88</v>
      </c>
      <c r="B15" s="39" t="s">
        <v>110</v>
      </c>
      <c r="C15" s="110"/>
      <c r="D15" s="83">
        <v>1330000</v>
      </c>
      <c r="E15" s="14"/>
      <c r="F15" s="19"/>
      <c r="G15" s="6"/>
    </row>
    <row r="16" spans="1:7">
      <c r="A16" s="11" t="s">
        <v>211</v>
      </c>
      <c r="B16" s="39"/>
      <c r="C16" s="110"/>
      <c r="D16" s="83">
        <v>215082.9</v>
      </c>
      <c r="E16" s="14"/>
      <c r="F16" s="19"/>
      <c r="G16" s="6"/>
    </row>
    <row r="17" spans="1:7">
      <c r="A17" s="11" t="s">
        <v>95</v>
      </c>
      <c r="B17" s="39"/>
      <c r="C17" s="110">
        <v>57400</v>
      </c>
      <c r="D17" s="83"/>
      <c r="E17" s="14"/>
      <c r="F17" s="19"/>
      <c r="G17" s="6"/>
    </row>
    <row r="18" spans="1:7">
      <c r="A18" s="11" t="s">
        <v>264</v>
      </c>
      <c r="B18" s="39"/>
      <c r="C18" s="110">
        <v>4800</v>
      </c>
      <c r="D18" s="83"/>
      <c r="E18" s="14"/>
      <c r="F18" s="19"/>
      <c r="G18" s="6"/>
    </row>
    <row r="19" spans="1:7">
      <c r="A19" s="11" t="s">
        <v>16</v>
      </c>
      <c r="B19" s="39"/>
      <c r="C19" s="110"/>
      <c r="D19" s="83">
        <v>8580826.7699999996</v>
      </c>
      <c r="E19" s="14"/>
      <c r="F19" s="19"/>
      <c r="G19" s="6"/>
    </row>
    <row r="20" spans="1:7">
      <c r="A20" s="11" t="s">
        <v>96</v>
      </c>
      <c r="B20" s="39" t="s">
        <v>111</v>
      </c>
      <c r="C20" s="110"/>
      <c r="D20" s="83">
        <v>8612007.5800000001</v>
      </c>
      <c r="E20" s="14"/>
      <c r="F20" s="19"/>
      <c r="G20" s="6"/>
    </row>
    <row r="21" spans="1:7">
      <c r="A21" s="126" t="s">
        <v>225</v>
      </c>
      <c r="B21" s="39"/>
      <c r="C21" s="110"/>
      <c r="D21" s="83">
        <v>1500</v>
      </c>
      <c r="E21" s="14"/>
      <c r="F21" s="19"/>
      <c r="G21" s="6"/>
    </row>
    <row r="22" spans="1:7">
      <c r="A22" s="126" t="s">
        <v>209</v>
      </c>
      <c r="B22" s="39"/>
      <c r="C22" s="110"/>
      <c r="D22" s="83">
        <v>337800</v>
      </c>
      <c r="E22" s="14"/>
      <c r="F22" s="19"/>
      <c r="G22" s="6"/>
    </row>
    <row r="23" spans="1:7">
      <c r="A23" s="126" t="s">
        <v>15</v>
      </c>
      <c r="B23" s="39"/>
      <c r="C23" s="110">
        <v>392981</v>
      </c>
      <c r="D23" s="83"/>
      <c r="E23" s="14"/>
      <c r="F23" s="19"/>
      <c r="G23" s="6"/>
    </row>
    <row r="24" spans="1:7">
      <c r="A24" s="126" t="s">
        <v>113</v>
      </c>
      <c r="B24" s="39"/>
      <c r="C24" s="110">
        <v>917189.58</v>
      </c>
      <c r="D24" s="83"/>
      <c r="E24" s="14"/>
      <c r="F24" s="19"/>
      <c r="G24" s="6"/>
    </row>
    <row r="25" spans="1:7">
      <c r="A25" s="11" t="s">
        <v>115</v>
      </c>
      <c r="B25" s="39" t="s">
        <v>116</v>
      </c>
      <c r="C25" s="110">
        <v>1025178.05</v>
      </c>
      <c r="D25" s="83"/>
      <c r="E25" s="14"/>
      <c r="F25" s="19"/>
      <c r="G25" s="6"/>
    </row>
    <row r="26" spans="1:7">
      <c r="A26" s="11" t="s">
        <v>8</v>
      </c>
      <c r="B26" s="39" t="s">
        <v>117</v>
      </c>
      <c r="C26" s="110">
        <v>211259.48</v>
      </c>
      <c r="D26" s="83"/>
      <c r="E26" s="14"/>
      <c r="F26" s="19"/>
      <c r="G26" s="6"/>
    </row>
    <row r="27" spans="1:7">
      <c r="A27" s="11" t="s">
        <v>9</v>
      </c>
      <c r="B27" s="39" t="s">
        <v>118</v>
      </c>
      <c r="C27" s="110">
        <v>964536.23</v>
      </c>
      <c r="D27" s="83"/>
      <c r="E27" s="14"/>
      <c r="F27" s="19"/>
      <c r="G27" s="6"/>
    </row>
    <row r="28" spans="1:7">
      <c r="A28" s="11" t="s">
        <v>103</v>
      </c>
      <c r="B28" s="39"/>
      <c r="C28" s="112">
        <v>8500</v>
      </c>
      <c r="D28" s="83"/>
      <c r="E28" s="14"/>
      <c r="F28" s="19"/>
      <c r="G28" s="6"/>
    </row>
    <row r="29" spans="1:7">
      <c r="A29" s="11" t="s">
        <v>10</v>
      </c>
      <c r="B29" s="39" t="s">
        <v>125</v>
      </c>
      <c r="C29" s="257">
        <v>343370.56</v>
      </c>
      <c r="D29" s="83"/>
      <c r="E29" s="14"/>
      <c r="F29" s="19"/>
      <c r="G29" s="6"/>
    </row>
    <row r="30" spans="1:7">
      <c r="A30" s="11" t="s">
        <v>11</v>
      </c>
      <c r="B30" s="39" t="s">
        <v>119</v>
      </c>
      <c r="C30" s="110">
        <v>61111.91</v>
      </c>
      <c r="D30" s="83"/>
      <c r="E30" s="14"/>
      <c r="F30" s="19"/>
      <c r="G30" s="6"/>
    </row>
    <row r="31" spans="1:7" hidden="1">
      <c r="A31" s="11" t="s">
        <v>103</v>
      </c>
      <c r="B31" s="39" t="s">
        <v>127</v>
      </c>
      <c r="C31" s="106" t="s">
        <v>5</v>
      </c>
      <c r="D31" s="87"/>
      <c r="E31" s="14"/>
      <c r="F31" s="19"/>
      <c r="G31" s="6"/>
    </row>
    <row r="32" spans="1:7" hidden="1">
      <c r="A32" s="11" t="s">
        <v>13</v>
      </c>
      <c r="B32" s="39" t="s">
        <v>128</v>
      </c>
      <c r="C32" s="106" t="s">
        <v>5</v>
      </c>
      <c r="D32" s="87"/>
      <c r="E32" s="14"/>
      <c r="F32" s="19"/>
      <c r="G32" s="6"/>
    </row>
    <row r="33" spans="1:7" hidden="1">
      <c r="A33" s="11" t="s">
        <v>12</v>
      </c>
      <c r="B33" s="39" t="s">
        <v>126</v>
      </c>
      <c r="C33" s="106" t="s">
        <v>5</v>
      </c>
      <c r="D33" s="87"/>
      <c r="E33" s="14"/>
      <c r="F33" s="19"/>
      <c r="G33" s="6"/>
    </row>
    <row r="34" spans="1:7" hidden="1">
      <c r="A34" s="11" t="s">
        <v>123</v>
      </c>
      <c r="B34" s="39" t="s">
        <v>149</v>
      </c>
      <c r="C34" s="106" t="s">
        <v>5</v>
      </c>
      <c r="D34" s="87"/>
      <c r="E34" s="14"/>
      <c r="F34" s="19"/>
      <c r="G34" s="6"/>
    </row>
    <row r="35" spans="1:7">
      <c r="A35" s="11" t="s">
        <v>12</v>
      </c>
      <c r="B35" s="39"/>
      <c r="C35" s="106">
        <v>1384600</v>
      </c>
      <c r="D35" s="87"/>
      <c r="E35" s="14"/>
      <c r="F35" s="19"/>
      <c r="G35" s="6"/>
    </row>
    <row r="36" spans="1:7">
      <c r="A36" s="11" t="s">
        <v>120</v>
      </c>
      <c r="B36" s="13" t="s">
        <v>121</v>
      </c>
      <c r="C36" s="106"/>
      <c r="D36" s="87">
        <v>7919886.4000000004</v>
      </c>
      <c r="E36" s="14"/>
      <c r="F36" s="19"/>
      <c r="G36" s="6"/>
    </row>
    <row r="37" spans="1:7">
      <c r="A37" s="11" t="s">
        <v>226</v>
      </c>
      <c r="B37" s="62"/>
      <c r="C37" s="106"/>
      <c r="D37" s="87">
        <v>200654.37</v>
      </c>
      <c r="E37" s="14"/>
      <c r="F37" s="19"/>
      <c r="G37" s="6"/>
    </row>
    <row r="38" spans="1:7" ht="24" thickBot="1">
      <c r="A38" s="275"/>
      <c r="B38" s="276"/>
      <c r="C38" s="281">
        <f>SUM(C6:C37)</f>
        <v>27300605.440000001</v>
      </c>
      <c r="D38" s="274">
        <f>SUM(D7:D37)</f>
        <v>27300605.440000001</v>
      </c>
      <c r="E38" s="21"/>
      <c r="F38" s="38"/>
      <c r="G38" s="6"/>
    </row>
    <row r="39" spans="1:7" ht="24" thickTop="1">
      <c r="A39" s="6"/>
      <c r="B39" s="19"/>
    </row>
    <row r="40" spans="1:7" s="6" customFormat="1">
      <c r="B40" s="19"/>
      <c r="C40" s="111"/>
      <c r="D40" s="84"/>
      <c r="E40" s="15"/>
      <c r="F40" s="16"/>
    </row>
    <row r="41" spans="1:7" s="6" customFormat="1">
      <c r="B41" s="19"/>
      <c r="C41" s="111"/>
      <c r="D41" s="84"/>
      <c r="E41" s="15"/>
      <c r="F41" s="16"/>
    </row>
    <row r="42" spans="1:7" s="6" customFormat="1">
      <c r="B42" s="20"/>
      <c r="C42" s="112"/>
      <c r="D42" s="85"/>
      <c r="E42" s="14"/>
      <c r="F42" s="20"/>
    </row>
    <row r="43" spans="1:7" s="6" customFormat="1">
      <c r="B43" s="20"/>
      <c r="C43" s="112"/>
      <c r="D43" s="85"/>
      <c r="E43" s="14"/>
      <c r="F43" s="19"/>
    </row>
    <row r="44" spans="1:7" s="6" customFormat="1">
      <c r="B44" s="20"/>
      <c r="C44" s="112"/>
      <c r="D44" s="85"/>
      <c r="E44" s="14"/>
      <c r="F44" s="19"/>
    </row>
    <row r="45" spans="1:7" s="6" customFormat="1">
      <c r="B45" s="20"/>
      <c r="C45" s="112"/>
      <c r="D45" s="85"/>
      <c r="E45" s="14"/>
      <c r="F45" s="19"/>
    </row>
    <row r="46" spans="1:7" s="6" customFormat="1">
      <c r="B46" s="20"/>
      <c r="C46" s="112"/>
      <c r="D46" s="85"/>
      <c r="E46" s="14"/>
      <c r="F46" s="19"/>
    </row>
    <row r="47" spans="1:7">
      <c r="A47" s="6"/>
      <c r="B47" s="19"/>
      <c r="C47" s="113"/>
      <c r="D47" s="86"/>
      <c r="E47" s="21"/>
      <c r="F47" s="22"/>
    </row>
    <row r="48" spans="1:7">
      <c r="A48" s="6"/>
      <c r="B48" s="19"/>
      <c r="C48" s="112"/>
      <c r="D48" s="85"/>
      <c r="E48" s="14"/>
      <c r="F48" s="19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5"/>
  <sheetViews>
    <sheetView topLeftCell="A72" zoomScaleSheetLayoutView="100" workbookViewId="0">
      <selection activeCell="H83" sqref="H83"/>
    </sheetView>
  </sheetViews>
  <sheetFormatPr defaultRowHeight="23.25"/>
  <cols>
    <col min="1" max="1" width="16" style="15" customWidth="1"/>
    <col min="2" max="2" width="16" style="92" customWidth="1"/>
    <col min="3" max="3" width="40.28515625" style="5" customWidth="1"/>
    <col min="4" max="4" width="8.85546875" style="17" customWidth="1"/>
    <col min="5" max="5" width="20.85546875" style="92" customWidth="1"/>
    <col min="6" max="16384" width="9.140625" style="5"/>
  </cols>
  <sheetData>
    <row r="1" spans="1:5">
      <c r="A1" s="433" t="s">
        <v>59</v>
      </c>
      <c r="B1" s="433"/>
      <c r="C1" s="433"/>
      <c r="D1" s="433"/>
      <c r="E1" s="433"/>
    </row>
    <row r="2" spans="1:5">
      <c r="A2" s="32" t="s">
        <v>60</v>
      </c>
      <c r="B2" s="114"/>
      <c r="C2" s="4"/>
      <c r="D2" s="5"/>
      <c r="E2" s="114" t="s">
        <v>224</v>
      </c>
    </row>
    <row r="3" spans="1:5">
      <c r="A3" s="32"/>
      <c r="B3" s="114"/>
      <c r="C3" s="4"/>
      <c r="D3" s="5"/>
    </row>
    <row r="4" spans="1:5" s="6" customFormat="1">
      <c r="A4" s="426" t="s">
        <v>18</v>
      </c>
      <c r="B4" s="426"/>
      <c r="C4" s="426"/>
      <c r="D4" s="426"/>
      <c r="E4" s="426"/>
    </row>
    <row r="5" spans="1:5" s="6" customFormat="1">
      <c r="A5" s="38"/>
      <c r="B5" s="115"/>
      <c r="C5" s="33" t="s">
        <v>269</v>
      </c>
      <c r="D5" s="38"/>
      <c r="E5" s="115"/>
    </row>
    <row r="6" spans="1:5">
      <c r="A6" s="7"/>
      <c r="B6" s="116"/>
      <c r="C6" s="33"/>
      <c r="E6" s="116"/>
    </row>
    <row r="7" spans="1:5" s="8" customFormat="1">
      <c r="A7" s="434" t="s">
        <v>19</v>
      </c>
      <c r="B7" s="435"/>
      <c r="C7" s="436" t="s">
        <v>1</v>
      </c>
      <c r="D7" s="438" t="s">
        <v>2</v>
      </c>
      <c r="E7" s="108" t="s">
        <v>20</v>
      </c>
    </row>
    <row r="8" spans="1:5" s="8" customFormat="1">
      <c r="A8" s="79" t="s">
        <v>21</v>
      </c>
      <c r="B8" s="108" t="s">
        <v>22</v>
      </c>
      <c r="C8" s="437"/>
      <c r="D8" s="439"/>
      <c r="E8" s="108" t="s">
        <v>23</v>
      </c>
    </row>
    <row r="9" spans="1:5">
      <c r="A9" s="89"/>
      <c r="B9" s="117">
        <v>20427434.809999999</v>
      </c>
      <c r="C9" s="9" t="s">
        <v>58</v>
      </c>
      <c r="D9" s="10"/>
      <c r="E9" s="117">
        <v>21959983.649999999</v>
      </c>
    </row>
    <row r="10" spans="1:5">
      <c r="A10" s="88"/>
      <c r="B10" s="110"/>
      <c r="C10" s="12" t="s">
        <v>24</v>
      </c>
      <c r="D10" s="13"/>
      <c r="E10" s="110"/>
    </row>
    <row r="11" spans="1:5">
      <c r="A11" s="277">
        <v>877000</v>
      </c>
      <c r="B11" s="110">
        <v>144486.47</v>
      </c>
      <c r="C11" s="11" t="s">
        <v>25</v>
      </c>
      <c r="D11" s="13" t="s">
        <v>130</v>
      </c>
      <c r="E11" s="110">
        <v>36717.82</v>
      </c>
    </row>
    <row r="12" spans="1:5">
      <c r="A12" s="277">
        <v>374300</v>
      </c>
      <c r="B12" s="110">
        <v>108955.89</v>
      </c>
      <c r="C12" s="11" t="s">
        <v>26</v>
      </c>
      <c r="D12" s="13" t="s">
        <v>131</v>
      </c>
      <c r="E12" s="110">
        <v>49643.89</v>
      </c>
    </row>
    <row r="13" spans="1:5">
      <c r="A13" s="277">
        <v>50500</v>
      </c>
      <c r="B13" s="110">
        <v>35239.360000000001</v>
      </c>
      <c r="C13" s="11" t="s">
        <v>27</v>
      </c>
      <c r="D13" s="13" t="s">
        <v>132</v>
      </c>
      <c r="E13" s="110">
        <v>35239.360000000001</v>
      </c>
    </row>
    <row r="14" spans="1:5">
      <c r="A14" s="277">
        <v>93000</v>
      </c>
      <c r="B14" s="110">
        <v>41740</v>
      </c>
      <c r="C14" s="11" t="s">
        <v>28</v>
      </c>
      <c r="D14" s="13" t="s">
        <v>133</v>
      </c>
      <c r="E14" s="110">
        <v>7170</v>
      </c>
    </row>
    <row r="15" spans="1:5">
      <c r="A15" s="277">
        <v>15704700</v>
      </c>
      <c r="B15" s="110">
        <v>4803773.68</v>
      </c>
      <c r="C15" s="11" t="s">
        <v>29</v>
      </c>
      <c r="D15" s="13" t="s">
        <v>134</v>
      </c>
      <c r="E15" s="110">
        <v>1038807.19</v>
      </c>
    </row>
    <row r="16" spans="1:5">
      <c r="A16" s="277">
        <v>500</v>
      </c>
      <c r="B16" s="110" t="s">
        <v>5</v>
      </c>
      <c r="C16" s="11" t="s">
        <v>122</v>
      </c>
      <c r="D16" s="13" t="s">
        <v>135</v>
      </c>
      <c r="E16" s="110" t="s">
        <v>5</v>
      </c>
    </row>
    <row r="17" spans="1:7">
      <c r="A17" s="277">
        <v>9000000</v>
      </c>
      <c r="B17" s="110">
        <v>2785691</v>
      </c>
      <c r="C17" s="11" t="s">
        <v>12</v>
      </c>
      <c r="D17" s="62" t="s">
        <v>136</v>
      </c>
      <c r="E17" s="110" t="s">
        <v>5</v>
      </c>
    </row>
    <row r="18" spans="1:7" ht="24" thickBot="1">
      <c r="A18" s="278">
        <f>SUM(A11+A12+A13+A14+A15+A16+A17)</f>
        <v>26100000</v>
      </c>
      <c r="B18" s="118">
        <f>SUM(B11:B17)</f>
        <v>7919886.3999999994</v>
      </c>
      <c r="C18" s="31"/>
      <c r="D18" s="13"/>
      <c r="E18" s="125">
        <f>SUM(E11:E17)</f>
        <v>1167578.26</v>
      </c>
    </row>
    <row r="19" spans="1:7" ht="24" thickTop="1">
      <c r="A19" s="14"/>
      <c r="B19" s="110">
        <v>171731.7</v>
      </c>
      <c r="C19" s="31" t="s">
        <v>142</v>
      </c>
      <c r="D19" s="39"/>
      <c r="E19" s="110">
        <v>42787.87</v>
      </c>
    </row>
    <row r="20" spans="1:7">
      <c r="A20" s="14"/>
      <c r="B20" s="119">
        <v>705000</v>
      </c>
      <c r="C20" s="31" t="s">
        <v>7</v>
      </c>
      <c r="D20" s="13"/>
      <c r="E20" s="110">
        <v>200000</v>
      </c>
    </row>
    <row r="21" spans="1:7">
      <c r="A21" s="14"/>
      <c r="B21" s="106">
        <v>2383300</v>
      </c>
      <c r="C21" s="61" t="s">
        <v>199</v>
      </c>
      <c r="D21" s="62"/>
      <c r="E21" s="106">
        <v>825800</v>
      </c>
    </row>
    <row r="22" spans="1:7">
      <c r="A22" s="14"/>
      <c r="B22" s="110">
        <v>34600</v>
      </c>
      <c r="C22" s="11" t="s">
        <v>233</v>
      </c>
      <c r="D22" s="13"/>
      <c r="E22" s="110" t="s">
        <v>5</v>
      </c>
    </row>
    <row r="23" spans="1:7">
      <c r="A23" s="14"/>
      <c r="B23" s="106">
        <v>1345063</v>
      </c>
      <c r="C23" s="11" t="s">
        <v>234</v>
      </c>
      <c r="D23" s="39"/>
      <c r="E23" s="110">
        <v>178563</v>
      </c>
    </row>
    <row r="24" spans="1:7">
      <c r="A24" s="14"/>
      <c r="B24" s="106">
        <v>142500</v>
      </c>
      <c r="C24" s="63" t="s">
        <v>235</v>
      </c>
      <c r="D24" s="39"/>
      <c r="E24" s="110" t="s">
        <v>5</v>
      </c>
    </row>
    <row r="25" spans="1:7">
      <c r="A25" s="14"/>
      <c r="B25" s="110">
        <v>324000</v>
      </c>
      <c r="C25" s="63" t="s">
        <v>236</v>
      </c>
      <c r="D25" s="39"/>
      <c r="E25" s="110">
        <v>81000</v>
      </c>
      <c r="G25" s="5" t="s">
        <v>97</v>
      </c>
    </row>
    <row r="26" spans="1:7">
      <c r="A26" s="14"/>
      <c r="B26" s="106">
        <v>193563</v>
      </c>
      <c r="C26" s="63" t="s">
        <v>247</v>
      </c>
      <c r="D26" s="39"/>
      <c r="E26" s="106">
        <v>178563</v>
      </c>
      <c r="G26" s="5" t="s">
        <v>97</v>
      </c>
    </row>
    <row r="27" spans="1:7">
      <c r="A27" s="14"/>
      <c r="B27" s="106"/>
      <c r="C27" s="63"/>
      <c r="D27" s="39"/>
      <c r="E27" s="106"/>
    </row>
    <row r="28" spans="1:7">
      <c r="A28" s="14"/>
      <c r="B28" s="106"/>
      <c r="C28" s="70"/>
      <c r="D28" s="39"/>
      <c r="E28" s="110"/>
    </row>
    <row r="29" spans="1:7">
      <c r="A29" s="14"/>
      <c r="B29" s="110"/>
      <c r="C29" s="70"/>
      <c r="D29" s="39"/>
      <c r="E29" s="110"/>
    </row>
    <row r="30" spans="1:7">
      <c r="A30" s="14"/>
      <c r="B30" s="120"/>
      <c r="C30" s="70"/>
      <c r="D30" s="39"/>
      <c r="E30" s="110"/>
    </row>
    <row r="31" spans="1:7">
      <c r="A31" s="14"/>
      <c r="B31" s="120"/>
      <c r="C31" s="70"/>
      <c r="D31" s="39"/>
      <c r="E31" s="110"/>
    </row>
    <row r="32" spans="1:7">
      <c r="A32" s="14"/>
      <c r="B32" s="120"/>
      <c r="C32" s="70"/>
      <c r="D32" s="39"/>
      <c r="E32" s="110"/>
    </row>
    <row r="33" spans="1:9">
      <c r="A33" s="14"/>
      <c r="B33" s="121">
        <f>SUM(B19:B32)</f>
        <v>5299757.7</v>
      </c>
      <c r="C33" s="37" t="s">
        <v>81</v>
      </c>
      <c r="D33" s="39"/>
      <c r="E33" s="121">
        <f>SUM(E19:E32)</f>
        <v>1506713.87</v>
      </c>
    </row>
    <row r="34" spans="1:9" ht="24" thickBot="1">
      <c r="A34" s="14"/>
      <c r="B34" s="118">
        <f>SUM(B18+B33)</f>
        <v>13219644.1</v>
      </c>
      <c r="C34" s="36" t="s">
        <v>64</v>
      </c>
      <c r="D34" s="39"/>
      <c r="E34" s="118">
        <f>SUM(E18+E33)</f>
        <v>2674292.13</v>
      </c>
    </row>
    <row r="35" spans="1:9" ht="24" thickTop="1">
      <c r="A35" s="14"/>
      <c r="B35" s="113"/>
      <c r="C35" s="22"/>
      <c r="D35" s="20"/>
      <c r="E35" s="113"/>
    </row>
    <row r="36" spans="1:9">
      <c r="A36" s="14"/>
      <c r="B36" s="113"/>
      <c r="C36" s="22"/>
      <c r="D36" s="20"/>
      <c r="E36" s="113"/>
    </row>
    <row r="37" spans="1:9">
      <c r="A37" s="14"/>
      <c r="B37" s="231"/>
      <c r="C37" s="6"/>
      <c r="D37" s="20"/>
      <c r="E37" s="112"/>
    </row>
    <row r="38" spans="1:9" s="2" customFormat="1" ht="16.5" customHeight="1">
      <c r="A38" s="440" t="s">
        <v>30</v>
      </c>
      <c r="B38" s="440"/>
      <c r="C38" s="440"/>
      <c r="D38" s="440"/>
      <c r="E38" s="440"/>
    </row>
    <row r="39" spans="1:9" s="6" customFormat="1" ht="24" customHeight="1">
      <c r="A39" s="427" t="s">
        <v>19</v>
      </c>
      <c r="B39" s="428"/>
      <c r="C39" s="429" t="s">
        <v>1</v>
      </c>
      <c r="D39" s="431" t="s">
        <v>2</v>
      </c>
      <c r="E39" s="195" t="s">
        <v>20</v>
      </c>
    </row>
    <row r="40" spans="1:9" s="6" customFormat="1" ht="24.75" customHeight="1">
      <c r="A40" s="194" t="s">
        <v>21</v>
      </c>
      <c r="B40" s="196" t="s">
        <v>22</v>
      </c>
      <c r="C40" s="430"/>
      <c r="D40" s="432"/>
      <c r="E40" s="195" t="s">
        <v>23</v>
      </c>
    </row>
    <row r="41" spans="1:9" s="6" customFormat="1" ht="15" customHeight="1">
      <c r="A41" s="197"/>
      <c r="B41" s="198"/>
      <c r="C41" s="199" t="s">
        <v>31</v>
      </c>
      <c r="D41" s="200"/>
      <c r="E41" s="198"/>
    </row>
    <row r="42" spans="1:9" s="49" customFormat="1" ht="17.25" customHeight="1">
      <c r="A42" s="201">
        <v>1954600</v>
      </c>
      <c r="B42" s="202">
        <v>392981</v>
      </c>
      <c r="C42" s="203" t="s">
        <v>15</v>
      </c>
      <c r="D42" s="204" t="s">
        <v>112</v>
      </c>
      <c r="E42" s="202">
        <v>151569</v>
      </c>
    </row>
    <row r="43" spans="1:9" s="49" customFormat="1" ht="16.5" customHeight="1">
      <c r="A43" s="201">
        <v>2698600</v>
      </c>
      <c r="B43" s="202" t="s">
        <v>5</v>
      </c>
      <c r="C43" s="203" t="s">
        <v>15</v>
      </c>
      <c r="D43" s="204" t="s">
        <v>144</v>
      </c>
      <c r="E43" s="202" t="s">
        <v>5</v>
      </c>
    </row>
    <row r="44" spans="1:9" s="49" customFormat="1" ht="17.25" customHeight="1">
      <c r="A44" s="201">
        <v>4407980</v>
      </c>
      <c r="B44" s="202">
        <v>1014778.05</v>
      </c>
      <c r="C44" s="203" t="s">
        <v>115</v>
      </c>
      <c r="D44" s="204" t="s">
        <v>116</v>
      </c>
      <c r="E44" s="202">
        <v>255528.05</v>
      </c>
    </row>
    <row r="45" spans="1:9" s="49" customFormat="1" ht="18.75" customHeight="1">
      <c r="A45" s="201">
        <v>10000</v>
      </c>
      <c r="B45" s="202">
        <v>10400</v>
      </c>
      <c r="C45" s="203" t="s">
        <v>115</v>
      </c>
      <c r="D45" s="204" t="s">
        <v>124</v>
      </c>
      <c r="E45" s="202">
        <v>5400</v>
      </c>
      <c r="I45" s="49" t="s">
        <v>97</v>
      </c>
    </row>
    <row r="46" spans="1:9" s="49" customFormat="1" ht="15.75" customHeight="1">
      <c r="A46" s="201">
        <v>2588640</v>
      </c>
      <c r="B46" s="202">
        <v>917189.58</v>
      </c>
      <c r="C46" s="203" t="s">
        <v>113</v>
      </c>
      <c r="D46" s="204" t="s">
        <v>114</v>
      </c>
      <c r="E46" s="202">
        <v>257460</v>
      </c>
    </row>
    <row r="47" spans="1:9" s="49" customFormat="1" ht="16.5" customHeight="1">
      <c r="A47" s="205">
        <v>609200</v>
      </c>
      <c r="B47" s="202">
        <v>211259.48</v>
      </c>
      <c r="C47" s="203" t="s">
        <v>8</v>
      </c>
      <c r="D47" s="204" t="s">
        <v>118</v>
      </c>
      <c r="E47" s="202">
        <v>125064.48</v>
      </c>
      <c r="I47" s="49" t="s">
        <v>97</v>
      </c>
    </row>
    <row r="48" spans="1:9" s="49" customFormat="1" ht="16.5" customHeight="1">
      <c r="A48" s="205" t="s">
        <v>5</v>
      </c>
      <c r="B48" s="202" t="s">
        <v>5</v>
      </c>
      <c r="C48" s="203" t="s">
        <v>8</v>
      </c>
      <c r="D48" s="204"/>
      <c r="E48" s="202" t="s">
        <v>5</v>
      </c>
    </row>
    <row r="49" spans="1:8" s="49" customFormat="1" ht="18" customHeight="1">
      <c r="A49" s="205">
        <v>3655800</v>
      </c>
      <c r="B49" s="202">
        <v>786176.23</v>
      </c>
      <c r="C49" s="203" t="s">
        <v>9</v>
      </c>
      <c r="D49" s="204" t="s">
        <v>125</v>
      </c>
      <c r="E49" s="202">
        <v>206512.5</v>
      </c>
    </row>
    <row r="50" spans="1:8" s="49" customFormat="1" ht="18" customHeight="1">
      <c r="A50" s="205">
        <v>377720</v>
      </c>
      <c r="B50" s="202">
        <v>178360</v>
      </c>
      <c r="C50" s="203" t="s">
        <v>9</v>
      </c>
      <c r="D50" s="204" t="s">
        <v>145</v>
      </c>
      <c r="E50" s="202" t="s">
        <v>5</v>
      </c>
      <c r="H50" s="49" t="s">
        <v>97</v>
      </c>
    </row>
    <row r="51" spans="1:8" s="49" customFormat="1" ht="18" customHeight="1">
      <c r="A51" s="205">
        <v>940000</v>
      </c>
      <c r="B51" s="202">
        <v>118117</v>
      </c>
      <c r="C51" s="207" t="s">
        <v>10</v>
      </c>
      <c r="D51" s="204" t="s">
        <v>119</v>
      </c>
      <c r="E51" s="202">
        <v>37950</v>
      </c>
    </row>
    <row r="52" spans="1:8" s="49" customFormat="1" ht="18.75" customHeight="1">
      <c r="A52" s="205">
        <v>1505980</v>
      </c>
      <c r="B52" s="202">
        <v>225253.56</v>
      </c>
      <c r="C52" s="208" t="s">
        <v>10</v>
      </c>
      <c r="D52" s="204" t="s">
        <v>126</v>
      </c>
      <c r="E52" s="202">
        <v>225253.56</v>
      </c>
      <c r="H52" s="49" t="s">
        <v>97</v>
      </c>
    </row>
    <row r="53" spans="1:8" s="49" customFormat="1" ht="17.25" customHeight="1">
      <c r="A53" s="201">
        <v>195000</v>
      </c>
      <c r="B53" s="206">
        <v>61111.91</v>
      </c>
      <c r="C53" s="208" t="s">
        <v>11</v>
      </c>
      <c r="D53" s="204" t="s">
        <v>146</v>
      </c>
      <c r="E53" s="206">
        <v>19854.080000000002</v>
      </c>
    </row>
    <row r="54" spans="1:8" s="49" customFormat="1" ht="15" customHeight="1">
      <c r="A54" s="201">
        <v>611580</v>
      </c>
      <c r="B54" s="206">
        <v>435600</v>
      </c>
      <c r="C54" s="208" t="s">
        <v>12</v>
      </c>
      <c r="D54" s="204" t="s">
        <v>127</v>
      </c>
      <c r="E54" s="206">
        <v>435600</v>
      </c>
    </row>
    <row r="55" spans="1:8" s="49" customFormat="1" ht="15.75" customHeight="1">
      <c r="A55" s="201">
        <v>2748000</v>
      </c>
      <c r="B55" s="202">
        <v>949000</v>
      </c>
      <c r="C55" s="208" t="s">
        <v>12</v>
      </c>
      <c r="D55" s="204" t="s">
        <v>128</v>
      </c>
      <c r="E55" s="202" t="s">
        <v>5</v>
      </c>
    </row>
    <row r="56" spans="1:8" s="49" customFormat="1" ht="15.75" customHeight="1">
      <c r="A56" s="201">
        <v>126900</v>
      </c>
      <c r="B56" s="202">
        <v>8500</v>
      </c>
      <c r="C56" s="208" t="s">
        <v>14</v>
      </c>
      <c r="D56" s="204"/>
      <c r="E56" s="202">
        <v>8500</v>
      </c>
    </row>
    <row r="57" spans="1:8" s="49" customFormat="1" ht="15.75" customHeight="1">
      <c r="A57" s="201" t="s">
        <v>5</v>
      </c>
      <c r="B57" s="202" t="s">
        <v>5</v>
      </c>
      <c r="C57" s="208" t="s">
        <v>14</v>
      </c>
      <c r="D57" s="204"/>
      <c r="E57" s="202" t="s">
        <v>5</v>
      </c>
    </row>
    <row r="58" spans="1:8" s="49" customFormat="1" ht="15.75" customHeight="1">
      <c r="A58" s="201">
        <v>200000</v>
      </c>
      <c r="B58" s="202" t="s">
        <v>5</v>
      </c>
      <c r="C58" s="208" t="s">
        <v>13</v>
      </c>
      <c r="D58" s="204"/>
      <c r="E58" s="202" t="s">
        <v>5</v>
      </c>
    </row>
    <row r="59" spans="1:8" s="49" customFormat="1" ht="15" customHeight="1">
      <c r="A59" s="201">
        <v>3470000</v>
      </c>
      <c r="B59" s="202" t="s">
        <v>5</v>
      </c>
      <c r="C59" s="208" t="s">
        <v>13</v>
      </c>
      <c r="D59" s="204" t="s">
        <v>129</v>
      </c>
      <c r="E59" s="202" t="s">
        <v>5</v>
      </c>
    </row>
    <row r="60" spans="1:8" s="49" customFormat="1" ht="14.25" customHeight="1" thickBot="1">
      <c r="A60" s="209">
        <f>SUM(A42:A59)</f>
        <v>26100000</v>
      </c>
      <c r="B60" s="210">
        <f>SUM(B42:B59)</f>
        <v>5308726.8100000005</v>
      </c>
      <c r="C60" s="203"/>
      <c r="D60" s="204"/>
      <c r="E60" s="210">
        <f>SUM(E42:E59)</f>
        <v>1728691.6700000002</v>
      </c>
    </row>
    <row r="61" spans="1:8" s="49" customFormat="1" ht="18.75" customHeight="1" thickTop="1">
      <c r="A61" s="50"/>
      <c r="B61" s="211">
        <v>183743.37</v>
      </c>
      <c r="C61" s="212" t="s">
        <v>78</v>
      </c>
      <c r="D61" s="213"/>
      <c r="E61" s="211">
        <v>43092.480000000003</v>
      </c>
      <c r="F61" s="50"/>
    </row>
    <row r="62" spans="1:8" s="49" customFormat="1" ht="18.75" customHeight="1">
      <c r="A62" s="50"/>
      <c r="B62" s="211">
        <v>331700</v>
      </c>
      <c r="C62" s="212" t="s">
        <v>16</v>
      </c>
      <c r="D62" s="213"/>
      <c r="E62" s="215" t="s">
        <v>5</v>
      </c>
      <c r="F62" s="50"/>
    </row>
    <row r="63" spans="1:8" s="49" customFormat="1" ht="18.75" customHeight="1">
      <c r="A63" s="50"/>
      <c r="B63" s="211">
        <v>765917.1</v>
      </c>
      <c r="C63" s="214" t="s">
        <v>211</v>
      </c>
      <c r="D63" s="213"/>
      <c r="E63" s="215" t="s">
        <v>238</v>
      </c>
      <c r="F63" s="50"/>
    </row>
    <row r="64" spans="1:8" s="49" customFormat="1" ht="18.75" customHeight="1">
      <c r="A64" s="50"/>
      <c r="B64" s="215">
        <v>492800</v>
      </c>
      <c r="C64" s="214" t="s">
        <v>88</v>
      </c>
      <c r="D64" s="213" t="s">
        <v>110</v>
      </c>
      <c r="E64" s="215" t="s">
        <v>5</v>
      </c>
      <c r="F64" s="50"/>
    </row>
    <row r="65" spans="1:12" s="49" customFormat="1" ht="18.75" customHeight="1">
      <c r="A65" s="50"/>
      <c r="B65" s="215">
        <v>2005500</v>
      </c>
      <c r="C65" s="214" t="s">
        <v>199</v>
      </c>
      <c r="D65" s="213"/>
      <c r="E65" s="215">
        <v>496500</v>
      </c>
      <c r="F65" s="50"/>
    </row>
    <row r="66" spans="1:12" s="49" customFormat="1" ht="18.75" customHeight="1">
      <c r="A66" s="50"/>
      <c r="B66" s="215">
        <v>327000</v>
      </c>
      <c r="C66" s="214" t="s">
        <v>206</v>
      </c>
      <c r="D66" s="213"/>
      <c r="E66" s="215">
        <v>80500</v>
      </c>
      <c r="F66" s="50"/>
      <c r="L66" s="49" t="s">
        <v>97</v>
      </c>
    </row>
    <row r="67" spans="1:12" s="49" customFormat="1" ht="18.75" customHeight="1">
      <c r="A67" s="50"/>
      <c r="B67" s="215">
        <v>193563</v>
      </c>
      <c r="C67" s="214" t="s">
        <v>247</v>
      </c>
      <c r="D67" s="213"/>
      <c r="E67" s="215">
        <v>178563</v>
      </c>
      <c r="F67" s="50"/>
    </row>
    <row r="68" spans="1:12" s="49" customFormat="1" ht="16.5" customHeight="1">
      <c r="A68" s="216"/>
      <c r="B68" s="202">
        <v>650000</v>
      </c>
      <c r="C68" s="214" t="s">
        <v>7</v>
      </c>
      <c r="D68" s="213"/>
      <c r="E68" s="202">
        <v>200000</v>
      </c>
      <c r="F68" s="50"/>
    </row>
    <row r="69" spans="1:12" s="49" customFormat="1" ht="17.25" customHeight="1">
      <c r="A69" s="216"/>
      <c r="B69" s="202">
        <v>1402463</v>
      </c>
      <c r="C69" s="214" t="s">
        <v>95</v>
      </c>
      <c r="D69" s="213" t="s">
        <v>109</v>
      </c>
      <c r="E69" s="202">
        <v>63763</v>
      </c>
      <c r="F69" s="90"/>
    </row>
    <row r="70" spans="1:12" s="49" customFormat="1" ht="19.5" customHeight="1">
      <c r="A70" s="216"/>
      <c r="B70" s="217">
        <v>147300</v>
      </c>
      <c r="C70" s="214" t="s">
        <v>237</v>
      </c>
      <c r="D70" s="213"/>
      <c r="E70" s="202">
        <v>4800</v>
      </c>
      <c r="F70" s="50"/>
    </row>
    <row r="71" spans="1:12" s="49" customFormat="1" ht="15" customHeight="1">
      <c r="A71" s="216"/>
      <c r="B71" s="217"/>
      <c r="C71" s="214"/>
      <c r="D71" s="213"/>
      <c r="E71" s="206"/>
      <c r="F71" s="50"/>
      <c r="H71" s="49" t="s">
        <v>97</v>
      </c>
    </row>
    <row r="72" spans="1:12" s="49" customFormat="1" ht="17.25" customHeight="1">
      <c r="A72" s="216"/>
      <c r="B72" s="217"/>
      <c r="C72" s="214"/>
      <c r="D72" s="213"/>
      <c r="E72" s="202"/>
      <c r="F72" s="50"/>
    </row>
    <row r="73" spans="1:12" s="49" customFormat="1" ht="17.25" customHeight="1">
      <c r="A73" s="216"/>
      <c r="B73" s="228"/>
      <c r="C73" s="214"/>
      <c r="D73" s="213"/>
      <c r="E73" s="229"/>
      <c r="F73" s="50"/>
      <c r="J73" s="49" t="s">
        <v>97</v>
      </c>
    </row>
    <row r="74" spans="1:12" s="49" customFormat="1" ht="17.25" customHeight="1">
      <c r="A74" s="216"/>
      <c r="B74" s="219">
        <f>SUM(B61:B73)</f>
        <v>6499986.4699999997</v>
      </c>
      <c r="C74" s="220" t="s">
        <v>81</v>
      </c>
      <c r="D74" s="213"/>
      <c r="E74" s="219">
        <f>SUM(E61:E73)</f>
        <v>1067218.48</v>
      </c>
      <c r="F74" s="50"/>
    </row>
    <row r="75" spans="1:12" s="49" customFormat="1" ht="18.75" customHeight="1">
      <c r="A75" s="216"/>
      <c r="B75" s="219">
        <f>SUM(B60+B74)</f>
        <v>11808713.280000001</v>
      </c>
      <c r="C75" s="221" t="s">
        <v>62</v>
      </c>
      <c r="D75" s="204"/>
      <c r="E75" s="219">
        <f>SUM(E60+E74)</f>
        <v>2795910.1500000004</v>
      </c>
      <c r="F75" s="50"/>
    </row>
    <row r="76" spans="1:12" s="49" customFormat="1" ht="18" customHeight="1">
      <c r="A76" s="216"/>
      <c r="B76" s="206">
        <v>1410930.82</v>
      </c>
      <c r="C76" s="221" t="s">
        <v>72</v>
      </c>
      <c r="D76" s="204"/>
      <c r="E76" s="215">
        <v>121618.02</v>
      </c>
      <c r="F76" s="50"/>
    </row>
    <row r="77" spans="1:12" s="49" customFormat="1" ht="14.25" customHeight="1">
      <c r="A77" s="216"/>
      <c r="B77" s="218"/>
      <c r="C77" s="221" t="s">
        <v>63</v>
      </c>
      <c r="D77" s="204"/>
      <c r="E77" s="222"/>
      <c r="F77" s="50"/>
    </row>
    <row r="78" spans="1:12" s="49" customFormat="1" ht="14.25" customHeight="1">
      <c r="A78" s="216"/>
      <c r="B78" s="218"/>
      <c r="C78" s="221" t="s">
        <v>73</v>
      </c>
      <c r="D78" s="204"/>
      <c r="E78" s="206"/>
      <c r="F78" s="50"/>
    </row>
    <row r="79" spans="1:12" s="49" customFormat="1" ht="15" customHeight="1" thickBot="1">
      <c r="A79" s="216"/>
      <c r="B79" s="209">
        <f>SUM(B9+B34-B75)</f>
        <v>21838365.629999995</v>
      </c>
      <c r="C79" s="203" t="s">
        <v>61</v>
      </c>
      <c r="D79" s="204"/>
      <c r="E79" s="210">
        <f>SUM(E9+E34-E75)</f>
        <v>21838365.629999995</v>
      </c>
      <c r="F79" s="50"/>
    </row>
    <row r="80" spans="1:12" s="6" customFormat="1" ht="22.5" customHeight="1" thickTop="1">
      <c r="A80" s="223"/>
      <c r="B80" s="122"/>
      <c r="C80" s="46"/>
      <c r="D80" s="48"/>
      <c r="E80" s="122"/>
      <c r="F80" s="46"/>
    </row>
    <row r="81" spans="1:11" s="47" customFormat="1">
      <c r="A81" s="224" t="s">
        <v>34</v>
      </c>
      <c r="B81" s="225"/>
      <c r="C81" s="46" t="s">
        <v>104</v>
      </c>
      <c r="D81" s="48" t="s">
        <v>143</v>
      </c>
      <c r="E81" s="122"/>
      <c r="F81" s="65"/>
      <c r="K81" s="47" t="s">
        <v>97</v>
      </c>
    </row>
    <row r="82" spans="1:11" s="47" customFormat="1" ht="24.75" customHeight="1">
      <c r="A82" s="224"/>
      <c r="B82" s="225"/>
      <c r="C82" s="46"/>
      <c r="D82" s="48"/>
      <c r="E82" s="122"/>
      <c r="F82" s="65"/>
    </row>
    <row r="83" spans="1:11" s="47" customFormat="1">
      <c r="A83" s="224" t="s">
        <v>200</v>
      </c>
      <c r="B83" s="226"/>
      <c r="C83" s="46"/>
      <c r="D83" s="48"/>
      <c r="E83" s="227"/>
      <c r="F83" s="65"/>
    </row>
    <row r="84" spans="1:11" s="47" customFormat="1" ht="18" customHeight="1">
      <c r="A84" s="224" t="s">
        <v>270</v>
      </c>
      <c r="B84" s="226"/>
      <c r="C84" s="46"/>
      <c r="D84" s="48"/>
      <c r="E84" s="227"/>
      <c r="F84" s="65"/>
    </row>
    <row r="85" spans="1:11" s="47" customFormat="1" ht="18" customHeight="1">
      <c r="A85" s="224" t="s">
        <v>272</v>
      </c>
      <c r="B85" s="226"/>
      <c r="C85" s="46"/>
      <c r="D85" s="48"/>
      <c r="E85" s="226"/>
      <c r="F85" s="65"/>
    </row>
    <row r="86" spans="1:11" s="2" customFormat="1">
      <c r="A86" s="224" t="s">
        <v>271</v>
      </c>
      <c r="B86" s="226"/>
      <c r="C86" s="46"/>
      <c r="D86" s="48"/>
      <c r="E86" s="226"/>
      <c r="F86" s="65"/>
    </row>
    <row r="87" spans="1:11" s="6" customFormat="1">
      <c r="A87" s="14"/>
      <c r="B87" s="123"/>
      <c r="D87" s="20"/>
      <c r="E87" s="123"/>
    </row>
    <row r="88" spans="1:11" s="6" customFormat="1">
      <c r="A88" s="14"/>
      <c r="B88" s="123"/>
      <c r="D88" s="20"/>
      <c r="E88" s="123"/>
    </row>
    <row r="89" spans="1:11" s="6" customFormat="1">
      <c r="A89" s="14"/>
      <c r="B89" s="123"/>
      <c r="D89" s="20"/>
      <c r="E89" s="123"/>
    </row>
    <row r="90" spans="1:11" s="6" customFormat="1">
      <c r="A90" s="14"/>
      <c r="B90" s="123"/>
      <c r="D90" s="20"/>
      <c r="E90" s="123"/>
    </row>
    <row r="91" spans="1:11" s="6" customFormat="1">
      <c r="A91" s="14"/>
      <c r="B91" s="123"/>
      <c r="D91" s="20"/>
      <c r="E91" s="123"/>
    </row>
    <row r="92" spans="1:11" s="6" customFormat="1">
      <c r="A92" s="14"/>
      <c r="B92" s="123"/>
      <c r="D92" s="20"/>
      <c r="E92" s="123"/>
    </row>
    <row r="93" spans="1:11" s="6" customFormat="1">
      <c r="A93" s="14"/>
      <c r="B93" s="123"/>
      <c r="D93" s="20"/>
      <c r="E93" s="112"/>
    </row>
    <row r="94" spans="1:11" s="6" customFormat="1">
      <c r="A94" s="14"/>
      <c r="B94" s="124"/>
      <c r="D94" s="20"/>
      <c r="E94" s="124"/>
    </row>
    <row r="95" spans="1:11" s="6" customFormat="1">
      <c r="A95" s="14"/>
      <c r="B95" s="123"/>
      <c r="D95" s="20"/>
      <c r="E95" s="123"/>
    </row>
    <row r="96" spans="1:11" s="6" customFormat="1">
      <c r="A96" s="14"/>
      <c r="B96" s="123"/>
      <c r="D96" s="20"/>
      <c r="E96" s="123"/>
    </row>
    <row r="97" spans="1:5" s="6" customFormat="1">
      <c r="A97" s="14"/>
      <c r="B97" s="123"/>
      <c r="D97" s="20"/>
      <c r="E97" s="123"/>
    </row>
    <row r="98" spans="1:5" s="6" customFormat="1">
      <c r="A98" s="14"/>
      <c r="B98" s="123"/>
      <c r="D98" s="20"/>
      <c r="E98" s="123"/>
    </row>
    <row r="99" spans="1:5" s="6" customFormat="1">
      <c r="A99" s="14"/>
      <c r="B99" s="123"/>
      <c r="D99" s="20"/>
      <c r="E99" s="123"/>
    </row>
    <row r="100" spans="1:5" s="6" customFormat="1">
      <c r="A100" s="14"/>
      <c r="B100" s="123"/>
      <c r="D100" s="20"/>
      <c r="E100" s="123"/>
    </row>
    <row r="101" spans="1:5" s="6" customFormat="1">
      <c r="A101" s="14"/>
      <c r="B101" s="123"/>
      <c r="D101" s="20"/>
      <c r="E101" s="123"/>
    </row>
    <row r="102" spans="1:5" s="6" customFormat="1">
      <c r="A102" s="14"/>
      <c r="B102" s="123"/>
      <c r="D102" s="20"/>
      <c r="E102" s="123"/>
    </row>
    <row r="103" spans="1:5" s="6" customFormat="1">
      <c r="A103" s="14"/>
      <c r="B103" s="123"/>
      <c r="D103" s="20"/>
      <c r="E103" s="123"/>
    </row>
    <row r="104" spans="1:5" s="6" customFormat="1">
      <c r="A104" s="14"/>
      <c r="B104" s="123"/>
      <c r="D104" s="20"/>
      <c r="E104" s="123"/>
    </row>
    <row r="105" spans="1:5" s="6" customFormat="1">
      <c r="A105" s="14"/>
      <c r="B105" s="123"/>
      <c r="D105" s="20"/>
      <c r="E105" s="123"/>
    </row>
    <row r="106" spans="1:5" s="6" customFormat="1">
      <c r="A106" s="14"/>
      <c r="B106" s="123"/>
      <c r="D106" s="20"/>
      <c r="E106" s="123"/>
    </row>
    <row r="107" spans="1:5" s="6" customFormat="1">
      <c r="A107" s="14"/>
      <c r="B107" s="123"/>
      <c r="D107" s="20"/>
      <c r="E107" s="123"/>
    </row>
    <row r="108" spans="1:5" s="6" customFormat="1">
      <c r="A108" s="14"/>
      <c r="B108" s="123"/>
      <c r="D108" s="20"/>
      <c r="E108" s="123"/>
    </row>
    <row r="109" spans="1:5" s="6" customFormat="1">
      <c r="A109" s="14"/>
      <c r="B109" s="123"/>
      <c r="D109" s="20"/>
      <c r="E109" s="123"/>
    </row>
    <row r="110" spans="1:5" s="6" customFormat="1">
      <c r="A110" s="14"/>
      <c r="B110" s="123"/>
      <c r="D110" s="20"/>
      <c r="E110" s="123"/>
    </row>
    <row r="111" spans="1:5" s="6" customFormat="1">
      <c r="A111" s="14"/>
      <c r="B111" s="123"/>
      <c r="D111" s="20"/>
      <c r="E111" s="123"/>
    </row>
    <row r="112" spans="1:5" s="6" customFormat="1">
      <c r="A112" s="14"/>
      <c r="B112" s="123"/>
      <c r="D112" s="20"/>
      <c r="E112" s="123"/>
    </row>
    <row r="113" spans="1:5" s="6" customFormat="1">
      <c r="A113" s="14"/>
      <c r="B113" s="123"/>
      <c r="D113" s="20"/>
      <c r="E113" s="123"/>
    </row>
    <row r="114" spans="1:5" s="6" customFormat="1">
      <c r="A114" s="14"/>
      <c r="B114" s="123"/>
      <c r="D114" s="20"/>
      <c r="E114" s="123"/>
    </row>
    <row r="115" spans="1:5" s="6" customFormat="1">
      <c r="A115" s="14"/>
      <c r="B115" s="123"/>
      <c r="D115" s="20"/>
      <c r="E115" s="123"/>
    </row>
    <row r="116" spans="1:5" s="6" customFormat="1">
      <c r="A116" s="14"/>
      <c r="B116" s="123"/>
      <c r="D116" s="20"/>
      <c r="E116" s="123"/>
    </row>
    <row r="117" spans="1:5" s="6" customFormat="1">
      <c r="A117" s="14"/>
      <c r="B117" s="123"/>
      <c r="D117" s="20"/>
      <c r="E117" s="123"/>
    </row>
    <row r="118" spans="1:5" s="6" customFormat="1">
      <c r="A118" s="14"/>
      <c r="B118" s="123"/>
      <c r="D118" s="20"/>
      <c r="E118" s="123"/>
    </row>
    <row r="119" spans="1:5" s="6" customFormat="1">
      <c r="A119" s="14"/>
      <c r="B119" s="123"/>
      <c r="D119" s="20"/>
      <c r="E119" s="123"/>
    </row>
    <row r="120" spans="1:5" s="6" customFormat="1">
      <c r="A120" s="14"/>
      <c r="B120" s="123"/>
      <c r="D120" s="20"/>
      <c r="E120" s="123"/>
    </row>
    <row r="121" spans="1:5" s="6" customFormat="1">
      <c r="A121" s="14"/>
      <c r="B121" s="123"/>
      <c r="D121" s="20"/>
      <c r="E121" s="123"/>
    </row>
    <row r="122" spans="1:5" s="6" customFormat="1">
      <c r="A122" s="14"/>
      <c r="B122" s="123"/>
      <c r="D122" s="20"/>
      <c r="E122" s="123"/>
    </row>
    <row r="123" spans="1:5" s="6" customFormat="1">
      <c r="A123" s="14"/>
      <c r="B123" s="123"/>
      <c r="D123" s="20"/>
      <c r="E123" s="123"/>
    </row>
    <row r="124" spans="1:5" s="6" customFormat="1">
      <c r="A124" s="14"/>
      <c r="B124" s="123"/>
      <c r="D124" s="20"/>
      <c r="E124" s="123"/>
    </row>
    <row r="125" spans="1:5" s="6" customFormat="1">
      <c r="A125" s="14"/>
      <c r="B125" s="123"/>
      <c r="D125" s="20"/>
      <c r="E125" s="123"/>
    </row>
    <row r="126" spans="1:5" s="6" customFormat="1">
      <c r="A126" s="14"/>
      <c r="B126" s="123"/>
      <c r="D126" s="20"/>
      <c r="E126" s="123"/>
    </row>
    <row r="127" spans="1:5" s="6" customFormat="1">
      <c r="A127" s="14"/>
      <c r="B127" s="123"/>
      <c r="D127" s="20"/>
      <c r="E127" s="123"/>
    </row>
    <row r="128" spans="1:5" s="6" customFormat="1">
      <c r="A128" s="14"/>
      <c r="B128" s="123"/>
      <c r="D128" s="20"/>
      <c r="E128" s="123"/>
    </row>
    <row r="129" spans="1:5" s="6" customFormat="1">
      <c r="A129" s="14"/>
      <c r="B129" s="123"/>
      <c r="D129" s="20"/>
      <c r="E129" s="123"/>
    </row>
    <row r="130" spans="1:5" s="6" customFormat="1">
      <c r="A130" s="14"/>
      <c r="B130" s="123"/>
      <c r="D130" s="20"/>
      <c r="E130" s="123"/>
    </row>
    <row r="131" spans="1:5" s="6" customFormat="1">
      <c r="A131" s="14"/>
      <c r="B131" s="123"/>
      <c r="D131" s="20"/>
      <c r="E131" s="123"/>
    </row>
    <row r="132" spans="1:5" s="6" customFormat="1">
      <c r="A132" s="14"/>
      <c r="B132" s="123"/>
      <c r="D132" s="20"/>
      <c r="E132" s="123"/>
    </row>
    <row r="133" spans="1:5" s="6" customFormat="1">
      <c r="A133" s="14"/>
      <c r="B133" s="123"/>
      <c r="D133" s="20"/>
      <c r="E133" s="123"/>
    </row>
    <row r="134" spans="1:5" s="6" customFormat="1">
      <c r="A134" s="14"/>
      <c r="B134" s="123"/>
      <c r="D134" s="20"/>
      <c r="E134" s="123"/>
    </row>
    <row r="135" spans="1:5" s="6" customFormat="1">
      <c r="A135" s="14"/>
      <c r="B135" s="123"/>
      <c r="D135" s="20"/>
      <c r="E135" s="123"/>
    </row>
    <row r="136" spans="1:5" s="6" customFormat="1">
      <c r="A136" s="14"/>
      <c r="B136" s="123"/>
      <c r="D136" s="20"/>
      <c r="E136" s="123"/>
    </row>
    <row r="137" spans="1:5" s="6" customFormat="1">
      <c r="A137" s="14"/>
      <c r="B137" s="123"/>
      <c r="D137" s="20"/>
      <c r="E137" s="123"/>
    </row>
    <row r="138" spans="1:5" s="6" customFormat="1">
      <c r="A138" s="14"/>
      <c r="B138" s="123"/>
      <c r="D138" s="20"/>
      <c r="E138" s="123"/>
    </row>
    <row r="139" spans="1:5" s="6" customFormat="1">
      <c r="A139" s="14"/>
      <c r="B139" s="123"/>
      <c r="D139" s="20"/>
      <c r="E139" s="123"/>
    </row>
    <row r="140" spans="1:5" s="6" customFormat="1">
      <c r="A140" s="14"/>
      <c r="B140" s="123"/>
      <c r="D140" s="20"/>
      <c r="E140" s="123"/>
    </row>
    <row r="141" spans="1:5" s="6" customFormat="1">
      <c r="A141" s="14"/>
      <c r="B141" s="123"/>
      <c r="D141" s="20"/>
      <c r="E141" s="123"/>
    </row>
    <row r="142" spans="1:5" s="6" customFormat="1">
      <c r="A142" s="14"/>
      <c r="B142" s="123"/>
      <c r="D142" s="20"/>
      <c r="E142" s="123"/>
    </row>
    <row r="143" spans="1:5" s="6" customFormat="1">
      <c r="A143" s="14"/>
      <c r="B143" s="123"/>
      <c r="D143" s="20"/>
      <c r="E143" s="123"/>
    </row>
    <row r="144" spans="1:5" s="6" customFormat="1">
      <c r="A144" s="14"/>
      <c r="B144" s="123"/>
      <c r="D144" s="20"/>
      <c r="E144" s="123"/>
    </row>
    <row r="145" spans="1:5" s="6" customFormat="1">
      <c r="A145" s="14"/>
      <c r="B145" s="123"/>
      <c r="D145" s="20"/>
      <c r="E145" s="123"/>
    </row>
  </sheetData>
  <mergeCells count="9">
    <mergeCell ref="A39:B39"/>
    <mergeCell ref="C39:C40"/>
    <mergeCell ref="D39:D40"/>
    <mergeCell ref="A1:E1"/>
    <mergeCell ref="A4:E4"/>
    <mergeCell ref="A7:B7"/>
    <mergeCell ref="C7:C8"/>
    <mergeCell ref="D7:D8"/>
    <mergeCell ref="A38:E38"/>
  </mergeCells>
  <phoneticPr fontId="0" type="noConversion"/>
  <pageMargins left="0.72" right="0.25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SSKTCOM</cp:lastModifiedBy>
  <cp:lastPrinted>2012-02-13T07:31:37Z</cp:lastPrinted>
  <dcterms:created xsi:type="dcterms:W3CDTF">2004-11-17T03:08:17Z</dcterms:created>
  <dcterms:modified xsi:type="dcterms:W3CDTF">2012-02-13T07:32:08Z</dcterms:modified>
</cp:coreProperties>
</file>