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 activeTab="7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กระดาษทำการ!$A$1:$T$176</definedName>
    <definedName name="_xlnm.Print_Area" localSheetId="7">รับจ่ายเงินสด!$A$1:$N$86</definedName>
  </definedNames>
  <calcPr calcId="124519"/>
</workbook>
</file>

<file path=xl/calcChain.xml><?xml version="1.0" encoding="utf-8"?>
<calcChain xmlns="http://schemas.openxmlformats.org/spreadsheetml/2006/main">
  <c r="B77" i="2"/>
  <c r="B73"/>
  <c r="B60"/>
  <c r="F17" i="24"/>
  <c r="F16"/>
  <c r="A60" i="2"/>
  <c r="D52" i="25"/>
  <c r="C52"/>
  <c r="C33"/>
  <c r="D27"/>
  <c r="B9" i="23"/>
  <c r="B8" i="22"/>
  <c r="B10" i="21"/>
  <c r="D13" i="25"/>
  <c r="E18" i="2"/>
  <c r="C32" i="1"/>
  <c r="E72" i="2"/>
  <c r="D32" i="1"/>
  <c r="B72" i="2"/>
  <c r="D59" i="25"/>
  <c r="D22"/>
  <c r="C59"/>
  <c r="C55"/>
  <c r="C27"/>
  <c r="C22"/>
  <c r="E33" i="2"/>
  <c r="E60"/>
  <c r="C13" i="25"/>
  <c r="D33"/>
  <c r="B18" i="2"/>
  <c r="B33"/>
  <c r="A18"/>
  <c r="E73" l="1"/>
  <c r="E34"/>
  <c r="C60" i="25"/>
  <c r="D60"/>
  <c r="B34" i="2"/>
  <c r="E77" l="1"/>
</calcChain>
</file>

<file path=xl/sharedStrings.xml><?xml version="1.0" encoding="utf-8"?>
<sst xmlns="http://schemas.openxmlformats.org/spreadsheetml/2006/main" count="440" uniqueCount="262">
  <si>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</si>
  <si>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</si>
  <si>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</si>
  <si>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</si>
  <si>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</si>
  <si>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</si>
  <si>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</si>
  <si>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</si>
  <si>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</si>
  <si>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</si>
  <si>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</si>
  <si>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</si>
  <si>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</si>
  <si>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</si>
  <si>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</si>
  <si>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</si>
  <si>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</si>
  <si>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</si>
  <si>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</si>
  <si>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</si>
  <si>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</si>
  <si>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</si>
  <si>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</si>
  <si>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</si>
  <si>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</si>
  <si>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</si>
  <si>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</si>
  <si>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</si>
  <si>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</si>
  <si>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</si>
  <si>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</si>
  <si>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</si>
  <si>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</si>
  <si>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</si>
  <si>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</si>
  <si>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</si>
  <si>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</si>
  <si>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</si>
  <si>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</si>
  <si>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</si>
  <si>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</si>
  <si>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</si>
  <si>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</si>
  <si>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00260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</si>
  <si>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</si>
  <si>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</si>
  <si>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</si>
  <si>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</si>
  <si>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</si>
  <si>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</si>
  <si>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</si>
  <si>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</si>
  <si>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</si>
  <si>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00262</t>
  </si>
  <si>
    <t>00321</t>
  </si>
  <si>
    <t>00322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</si>
  <si>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</si>
  <si>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</si>
  <si>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</si>
  <si>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</si>
  <si>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</si>
  <si>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</si>
  <si>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</si>
  <si>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</si>
  <si>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</si>
  <si>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</si>
  <si>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</si>
  <si>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</si>
  <si>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</si>
  <si>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</si>
  <si>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</si>
  <si>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</si>
  <si>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</si>
  <si>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</si>
  <si>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</si>
  <si>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</si>
  <si>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(ลงชื่อ)………………………………………..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</si>
  <si>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</si>
  <si>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</si>
  <si>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</si>
  <si>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</si>
  <si>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</si>
  <si>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 xml:space="preserve">                   ปลัดองค์การบริหารส่วนตำบลห้วยยาง</t>
  </si>
  <si>
    <t>เงินประกันสัญญา</t>
  </si>
  <si>
    <t>00251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</si>
  <si>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</si>
  <si>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</si>
  <si>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</si>
  <si>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</si>
  <si>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ส่วนลด  6%</t>
  </si>
  <si>
    <t>เงินฝาก ธ. กรุงไทย  ( ออมทรัพย์ )  715 - 0-10741 - 9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</si>
  <si>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</si>
  <si>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</si>
  <si>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</si>
  <si>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</si>
  <si>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</si>
  <si>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</si>
  <si>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</si>
  <si>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</si>
  <si>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(ลงชื่อ)   .............................................................</t>
  </si>
  <si>
    <t xml:space="preserve">                             ( นางสาวคุลิกา  คลับคล้าย )</t>
  </si>
  <si>
    <t>00244</t>
  </si>
  <si>
    <t>ค่าธรรมเนียมน้ำบาดาล</t>
  </si>
  <si>
    <t>ค่าครุภัณฑ์</t>
  </si>
  <si>
    <t>ผู้ตรวจสอบ</t>
  </si>
  <si>
    <t>รายรับจริง</t>
  </si>
  <si>
    <t xml:space="preserve">งบทดลอง  </t>
  </si>
  <si>
    <t>110201</t>
  </si>
  <si>
    <t>110300</t>
  </si>
  <si>
    <t>110605</t>
  </si>
  <si>
    <t>ลน.เงินยืมสะสม</t>
  </si>
  <si>
    <t>210402</t>
  </si>
  <si>
    <t>300000</t>
  </si>
  <si>
    <t>320000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</si>
  <si>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</si>
  <si>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</si>
  <si>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</si>
  <si>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</si>
  <si>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</si>
  <si>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</si>
  <si>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532000</t>
  </si>
  <si>
    <t>534000</t>
  </si>
  <si>
    <t>รายรับ (หมายเหตุ 1)</t>
  </si>
  <si>
    <t>400000</t>
  </si>
  <si>
    <t>รับฝาก (หมายเหตุ 2)</t>
  </si>
  <si>
    <t>230100</t>
  </si>
  <si>
    <t>รายได้จากทุน</t>
  </si>
  <si>
    <t>รายจ่ายอื่น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</si>
  <si>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</si>
  <si>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</si>
  <si>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</si>
  <si>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</si>
  <si>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</si>
  <si>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</si>
  <si>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</si>
  <si>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</si>
  <si>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</si>
  <si>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</si>
  <si>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</si>
  <si>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</si>
  <si>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</si>
  <si>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</si>
  <si>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</si>
  <si>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</si>
  <si>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220600</t>
  </si>
  <si>
    <t>220700</t>
  </si>
  <si>
    <t>310400</t>
  </si>
  <si>
    <t>310600</t>
  </si>
  <si>
    <t>รับฝาก             (หมายเหตุ 2 )</t>
  </si>
  <si>
    <t>เพื่อทราบ</t>
  </si>
  <si>
    <t>651000</t>
  </si>
  <si>
    <t>653300</t>
  </si>
  <si>
    <t>656000</t>
  </si>
  <si>
    <t>00212</t>
  </si>
  <si>
    <t>00223</t>
  </si>
  <si>
    <t>550000</t>
  </si>
  <si>
    <t xml:space="preserve">                                               บัญชีเงินรับฝาก</t>
  </si>
  <si>
    <t>บัญชีเงินรับฝาก</t>
  </si>
  <si>
    <t>ส่วนลด 6%</t>
  </si>
  <si>
    <t>ภาษีหัก   ณ  ที่จ่าย</t>
  </si>
  <si>
    <t>หมายเหตุ  1</t>
  </si>
  <si>
    <t>องค์การบริหารส่วนตำบลห้วยยาง   อำเภอทับสแก   จังหวัดประจวบฯ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</si>
  <si>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</si>
  <si>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</si>
  <si>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</si>
  <si>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</si>
  <si>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</si>
  <si>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</si>
  <si>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</si>
  <si>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</si>
  <si>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</si>
  <si>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</si>
  <si>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</si>
  <si>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</si>
  <si>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</si>
  <si>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</si>
  <si>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</si>
  <si>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</si>
  <si>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</si>
  <si>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</si>
  <si>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</si>
  <si>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</si>
  <si>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</si>
  <si>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</si>
  <si>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</si>
  <si>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</si>
  <si>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</si>
  <si>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</si>
  <si>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</si>
  <si>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</si>
  <si>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</si>
  <si>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</si>
  <si>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</si>
  <si>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</si>
  <si>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</si>
  <si>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</si>
  <si>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</si>
  <si>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</si>
  <si>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</si>
  <si>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</si>
  <si>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</si>
  <si>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</si>
  <si>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</si>
  <si>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</si>
  <si>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</si>
  <si>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r>
      <t>หัก</t>
    </r>
    <r>
      <rPr>
        <sz val="14"/>
        <rFont val="Angsana New"/>
        <family val="1"/>
        <charset val="222"/>
      </rPr>
      <t xml:space="preserve">  เช็คจ่ายที่ผู้รับยังไม่นำมาขึ้นเงินกับธนาคาร</t>
    </r>
  </si>
  <si>
    <t>เงินสด</t>
  </si>
  <si>
    <t>เงินอุดหนุนเฉพาะกิจ - เบี้ยยังชีพผู้สูงอายุ</t>
  </si>
  <si>
    <t xml:space="preserve">        ……………………………                                    …...……...…………….                                                          ……………………………</t>
  </si>
  <si>
    <t>30  ก.ย.  53</t>
  </si>
  <si>
    <t>8444820</t>
  </si>
  <si>
    <t>00263</t>
  </si>
  <si>
    <t xml:space="preserve"> ภาษีอากรรังนกอีแอ่น</t>
  </si>
  <si>
    <t>- หมวดเงินอุดหนุนทั่วไป</t>
  </si>
  <si>
    <t xml:space="preserve">   เงินอุดหนุนทั่วไป สำหรับดำเนินการตามอำนาจหน้าที่</t>
  </si>
  <si>
    <t>เงินอุดหนุนเฉพาะกิจ - เบี้ยยังชีพผู้พิการ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</si>
  <si>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</si>
  <si>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</si>
  <si>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</si>
  <si>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</si>
  <si>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เงินฝาก ธ. กรุงไทย  (กระแสฯ ) 715 - 6 - 03248 - 8</t>
  </si>
  <si>
    <t>รายจ่ายรอจ่าย</t>
  </si>
  <si>
    <t xml:space="preserve"> - 2 -</t>
  </si>
  <si>
    <t xml:space="preserve">   (นางสาวมณฑกานต์    หวังถนอม)                               (นางสาวคุลิกา   คลับคล้าย)                                                      ( นางสาวคุลิกา  คลับคล้าย )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</si>
  <si>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ปลัดองค์การบริหารส่วนตำบล ปฏิบัติหน้าที่</t>
  </si>
  <si>
    <t xml:space="preserve">                                                                                                                                                                         นายกองค์การบริหารส่วนตำบลห้วยยาง                                                                                                                                    </t>
  </si>
  <si>
    <t>320300</t>
  </si>
  <si>
    <t>610200</t>
  </si>
  <si>
    <t>31  ตุลาคม  2554</t>
  </si>
  <si>
    <t>415999</t>
  </si>
  <si>
    <t>415007</t>
  </si>
  <si>
    <t>415003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</si>
  <si>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</si>
  <si>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</si>
  <si>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</si>
  <si>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รายได้จากทรัพย์สินอื่น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</si>
  <si>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</si>
  <si>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</si>
  <si>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</si>
  <si>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เงินที่มีผู้อุทิศให้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</si>
  <si>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</si>
  <si>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</si>
  <si>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 xml:space="preserve">                                                                           ประจำเดือน   ตุลาคม   2554</t>
  </si>
  <si>
    <t>ปีงบประมาณ  2555</t>
  </si>
  <si>
    <t xml:space="preserve">            หมายเหตุ 2     ประกอบงบทดลอง  เดือนตุลาคม  2554</t>
  </si>
  <si>
    <t>เงินรับฝากอื่น ศูนย์พัฒนาครอบครัว</t>
  </si>
  <si>
    <t>หมายเหตุ 2    ประกอบงบรับ - จ่ายเงินสด เดือนตุลาคม  2554</t>
  </si>
  <si>
    <t>รับฝากอื่น ธ.กรุงไทย</t>
  </si>
  <si>
    <t xml:space="preserve">            หมายเหตุ  2   ประกอบงบรับ - จ่าย  เดือนตุลาคม  2554</t>
  </si>
  <si>
    <t>ยอดเงินคงเหลือตามรายงานธนาคาร  ณ วันที่   31  ตุลาคม   2554</t>
  </si>
  <si>
    <t>31  ต.ค.  54</t>
  </si>
  <si>
    <t xml:space="preserve">  </t>
  </si>
  <si>
    <t>0268899</t>
  </si>
  <si>
    <t>0268900</t>
  </si>
  <si>
    <t>0268901</t>
  </si>
  <si>
    <t>0268902</t>
  </si>
  <si>
    <t>0268903</t>
  </si>
  <si>
    <t>0268904</t>
  </si>
  <si>
    <t>0268905</t>
  </si>
  <si>
    <t>วันที่    31   ตุลาคม 2554</t>
  </si>
  <si>
    <t xml:space="preserve">                               วันที่  31  ตุลาคม  2554</t>
  </si>
  <si>
    <t>ประจำเดือน ตุลาคม  2554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</si>
</sst>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#,##0.00_ ;[Red]\-#,##0.00\ "/>
  </numFmts>
  <fonts count="23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u/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u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sz val="12"/>
      <name val="Cordia New"/>
      <family val="2"/>
    </font>
    <font>
      <b/>
      <u/>
      <sz val="12"/>
      <name val="Angsana New"/>
      <family val="1"/>
    </font>
    <font>
      <u/>
      <sz val="14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9">
    <xf numFmtId="0" fontId="0" fillId="0" borderId="0" xfId="0"/>
    <xf numFmtId="0" fontId="3" fillId="0" borderId="0" xfId="0" applyFont="1"/>
    <xf numFmtId="3" fontId="3" fillId="0" borderId="0" xfId="0" applyNumberFormat="1" applyFont="1" applyBorder="1"/>
    <xf numFmtId="0" fontId="3" fillId="0" borderId="0" xfId="0" applyFont="1" applyBorder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/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3" xfId="0" applyFont="1" applyBorder="1"/>
    <xf numFmtId="49" fontId="5" fillId="0" borderId="3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7" fontId="4" fillId="0" borderId="0" xfId="0" applyNumberFormat="1" applyFont="1" applyAlignment="1">
      <alignment horizontal="left"/>
    </xf>
    <xf numFmtId="4" fontId="5" fillId="0" borderId="0" xfId="0" applyNumberFormat="1" applyFo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8" xfId="0" applyFont="1" applyBorder="1"/>
    <xf numFmtId="3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/>
    </xf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4" fillId="0" borderId="0" xfId="0" applyFont="1" applyBorder="1"/>
    <xf numFmtId="43" fontId="5" fillId="0" borderId="0" xfId="1" applyFont="1"/>
    <xf numFmtId="49" fontId="5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87" fontId="3" fillId="0" borderId="0" xfId="1" applyNumberFormat="1" applyFont="1"/>
    <xf numFmtId="0" fontId="9" fillId="0" borderId="0" xfId="0" applyFont="1" applyBorder="1"/>
    <xf numFmtId="0" fontId="11" fillId="0" borderId="0" xfId="0" applyFont="1" applyBorder="1"/>
    <xf numFmtId="49" fontId="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7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left"/>
    </xf>
    <xf numFmtId="0" fontId="3" fillId="0" borderId="13" xfId="0" applyFont="1" applyBorder="1"/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 applyAlignment="1">
      <alignment horizontal="right"/>
    </xf>
    <xf numFmtId="187" fontId="3" fillId="0" borderId="0" xfId="1" applyNumberFormat="1" applyFont="1" applyBorder="1"/>
    <xf numFmtId="0" fontId="3" fillId="0" borderId="16" xfId="0" applyFont="1" applyBorder="1" applyAlignment="1">
      <alignment horizontal="left"/>
    </xf>
    <xf numFmtId="49" fontId="7" fillId="0" borderId="3" xfId="0" applyNumberFormat="1" applyFont="1" applyBorder="1" applyAlignment="1">
      <alignment horizontal="center"/>
    </xf>
    <xf numFmtId="0" fontId="5" fillId="0" borderId="17" xfId="0" applyFont="1" applyBorder="1"/>
    <xf numFmtId="49" fontId="5" fillId="0" borderId="11" xfId="0" applyNumberFormat="1" applyFont="1" applyBorder="1" applyAlignment="1">
      <alignment horizontal="center"/>
    </xf>
    <xf numFmtId="0" fontId="5" fillId="0" borderId="18" xfId="0" applyFont="1" applyBorder="1"/>
    <xf numFmtId="0" fontId="12" fillId="0" borderId="0" xfId="0" applyFont="1"/>
    <xf numFmtId="0" fontId="12" fillId="0" borderId="0" xfId="0" applyFont="1" applyBorder="1"/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4" fontId="5" fillId="0" borderId="0" xfId="0" applyNumberFormat="1" applyFont="1" applyAlignment="1">
      <alignment horizontal="right"/>
    </xf>
    <xf numFmtId="0" fontId="5" fillId="0" borderId="8" xfId="0" applyFont="1" applyBorder="1" applyAlignment="1">
      <alignment horizontal="left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3" fillId="0" borderId="19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43" fontId="12" fillId="0" borderId="20" xfId="1" applyFont="1" applyBorder="1"/>
    <xf numFmtId="0" fontId="12" fillId="0" borderId="2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3" fontId="9" fillId="0" borderId="0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horizontal="right"/>
    </xf>
    <xf numFmtId="43" fontId="5" fillId="0" borderId="0" xfId="1" applyNumberFormat="1" applyFont="1"/>
    <xf numFmtId="49" fontId="3" fillId="0" borderId="3" xfId="1" applyNumberFormat="1" applyFont="1" applyBorder="1" applyAlignment="1">
      <alignment horizontal="right"/>
    </xf>
    <xf numFmtId="49" fontId="3" fillId="0" borderId="24" xfId="1" applyNumberFormat="1" applyFont="1" applyBorder="1" applyAlignment="1">
      <alignment horizontal="right"/>
    </xf>
    <xf numFmtId="43" fontId="3" fillId="0" borderId="3" xfId="1" applyFont="1" applyBorder="1" applyAlignment="1">
      <alignment horizontal="right"/>
    </xf>
    <xf numFmtId="43" fontId="3" fillId="0" borderId="3" xfId="1" applyFont="1" applyBorder="1" applyAlignment="1">
      <alignment horizontal="center"/>
    </xf>
    <xf numFmtId="43" fontId="3" fillId="0" borderId="24" xfId="1" applyFont="1" applyBorder="1" applyAlignment="1">
      <alignment horizontal="right"/>
    </xf>
    <xf numFmtId="43" fontId="3" fillId="0" borderId="16" xfId="1" applyFont="1" applyBorder="1"/>
    <xf numFmtId="43" fontId="3" fillId="0" borderId="16" xfId="1" applyFont="1" applyBorder="1" applyAlignment="1">
      <alignment horizontal="center"/>
    </xf>
    <xf numFmtId="43" fontId="3" fillId="0" borderId="11" xfId="1" applyFont="1" applyBorder="1" applyAlignment="1">
      <alignment horizontal="right"/>
    </xf>
    <xf numFmtId="43" fontId="3" fillId="0" borderId="11" xfId="1" applyFont="1" applyBorder="1" applyAlignment="1">
      <alignment horizontal="center"/>
    </xf>
    <xf numFmtId="43" fontId="3" fillId="0" borderId="19" xfId="1" applyFont="1" applyBorder="1" applyAlignment="1">
      <alignment horizontal="right"/>
    </xf>
    <xf numFmtId="43" fontId="3" fillId="0" borderId="19" xfId="1" applyFont="1" applyBorder="1" applyAlignment="1">
      <alignment horizontal="center"/>
    </xf>
    <xf numFmtId="0" fontId="8" fillId="0" borderId="11" xfId="0" applyFont="1" applyBorder="1"/>
    <xf numFmtId="0" fontId="8" fillId="0" borderId="24" xfId="0" applyFont="1" applyBorder="1" applyAlignment="1">
      <alignment horizontal="left"/>
    </xf>
    <xf numFmtId="0" fontId="8" fillId="0" borderId="1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49" fontId="3" fillId="0" borderId="11" xfId="1" applyNumberFormat="1" applyFont="1" applyBorder="1"/>
    <xf numFmtId="49" fontId="3" fillId="0" borderId="24" xfId="1" applyNumberFormat="1" applyFont="1" applyBorder="1"/>
    <xf numFmtId="49" fontId="3" fillId="0" borderId="24" xfId="0" applyNumberFormat="1" applyFont="1" applyBorder="1"/>
    <xf numFmtId="49" fontId="3" fillId="0" borderId="3" xfId="0" applyNumberFormat="1" applyFont="1" applyBorder="1"/>
    <xf numFmtId="43" fontId="5" fillId="0" borderId="11" xfId="1" applyNumberFormat="1" applyFont="1" applyBorder="1" applyAlignment="1">
      <alignment horizontal="right"/>
    </xf>
    <xf numFmtId="43" fontId="4" fillId="0" borderId="1" xfId="1" applyNumberFormat="1" applyFont="1" applyBorder="1" applyAlignment="1">
      <alignment horizontal="right"/>
    </xf>
    <xf numFmtId="43" fontId="4" fillId="0" borderId="10" xfId="1" applyNumberFormat="1" applyFont="1" applyBorder="1" applyAlignment="1">
      <alignment horizontal="center"/>
    </xf>
    <xf numFmtId="43" fontId="5" fillId="0" borderId="9" xfId="1" applyNumberFormat="1" applyFont="1" applyBorder="1" applyAlignment="1">
      <alignment horizontal="right"/>
    </xf>
    <xf numFmtId="43" fontId="5" fillId="0" borderId="3" xfId="1" applyNumberFormat="1" applyFont="1" applyBorder="1" applyAlignment="1">
      <alignment horizontal="right"/>
    </xf>
    <xf numFmtId="43" fontId="5" fillId="0" borderId="0" xfId="1" applyNumberFormat="1" applyFont="1" applyAlignment="1">
      <alignment horizontal="right"/>
    </xf>
    <xf numFmtId="43" fontId="5" fillId="0" borderId="0" xfId="1" applyNumberFormat="1" applyFont="1" applyBorder="1" applyAlignment="1">
      <alignment horizontal="right"/>
    </xf>
    <xf numFmtId="43" fontId="4" fillId="0" borderId="0" xfId="1" applyNumberFormat="1" applyFont="1" applyBorder="1" applyAlignment="1">
      <alignment horizontal="right"/>
    </xf>
    <xf numFmtId="43" fontId="4" fillId="0" borderId="0" xfId="1" applyNumberFormat="1" applyFont="1" applyAlignment="1">
      <alignment horizontal="center"/>
    </xf>
    <xf numFmtId="43" fontId="4" fillId="0" borderId="0" xfId="1" applyNumberFormat="1" applyFont="1" applyBorder="1" applyAlignment="1">
      <alignment horizontal="center"/>
    </xf>
    <xf numFmtId="43" fontId="4" fillId="0" borderId="1" xfId="1" applyNumberFormat="1" applyFont="1" applyBorder="1" applyAlignment="1">
      <alignment horizontal="center"/>
    </xf>
    <xf numFmtId="43" fontId="5" fillId="0" borderId="2" xfId="1" applyNumberFormat="1" applyFont="1" applyBorder="1" applyAlignment="1">
      <alignment horizontal="right"/>
    </xf>
    <xf numFmtId="43" fontId="4" fillId="0" borderId="5" xfId="1" applyNumberFormat="1" applyFont="1" applyBorder="1" applyAlignment="1">
      <alignment horizontal="right"/>
    </xf>
    <xf numFmtId="43" fontId="5" fillId="0" borderId="8" xfId="1" applyNumberFormat="1" applyFont="1" applyBorder="1" applyAlignment="1">
      <alignment horizontal="right"/>
    </xf>
    <xf numFmtId="43" fontId="5" fillId="0" borderId="24" xfId="1" applyNumberFormat="1" applyFont="1" applyBorder="1" applyAlignment="1">
      <alignment horizontal="right"/>
    </xf>
    <xf numFmtId="43" fontId="5" fillId="0" borderId="10" xfId="1" applyNumberFormat="1" applyFont="1" applyBorder="1" applyAlignment="1">
      <alignment horizontal="right"/>
    </xf>
    <xf numFmtId="43" fontId="10" fillId="0" borderId="0" xfId="1" applyNumberFormat="1" applyFont="1" applyBorder="1"/>
    <xf numFmtId="43" fontId="5" fillId="0" borderId="0" xfId="1" applyNumberFormat="1" applyFont="1" applyBorder="1"/>
    <xf numFmtId="43" fontId="4" fillId="0" borderId="0" xfId="1" applyNumberFormat="1" applyFont="1" applyBorder="1"/>
    <xf numFmtId="43" fontId="4" fillId="0" borderId="28" xfId="1" applyNumberFormat="1" applyFont="1" applyBorder="1" applyAlignment="1">
      <alignment horizontal="right"/>
    </xf>
    <xf numFmtId="0" fontId="5" fillId="0" borderId="11" xfId="0" applyFont="1" applyBorder="1"/>
    <xf numFmtId="0" fontId="4" fillId="0" borderId="0" xfId="0" applyFont="1" applyAlignment="1">
      <alignment horizontal="center"/>
    </xf>
    <xf numFmtId="43" fontId="3" fillId="0" borderId="11" xfId="1" applyNumberFormat="1" applyFont="1" applyBorder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3" xfId="1" applyFont="1" applyBorder="1"/>
    <xf numFmtId="0" fontId="3" fillId="0" borderId="24" xfId="0" applyFont="1" applyBorder="1"/>
    <xf numFmtId="0" fontId="8" fillId="0" borderId="19" xfId="0" applyFont="1" applyBorder="1"/>
    <xf numFmtId="43" fontId="3" fillId="0" borderId="19" xfId="1" applyNumberFormat="1" applyFont="1" applyBorder="1" applyAlignment="1">
      <alignment horizontal="right"/>
    </xf>
    <xf numFmtId="43" fontId="15" fillId="0" borderId="19" xfId="1" applyFont="1" applyBorder="1"/>
    <xf numFmtId="43" fontId="3" fillId="0" borderId="19" xfId="1" applyFont="1" applyBorder="1"/>
    <xf numFmtId="43" fontId="3" fillId="0" borderId="19" xfId="1" applyNumberFormat="1" applyFont="1" applyBorder="1"/>
    <xf numFmtId="49" fontId="3" fillId="0" borderId="19" xfId="0" applyNumberFormat="1" applyFont="1" applyBorder="1"/>
    <xf numFmtId="49" fontId="15" fillId="0" borderId="19" xfId="0" applyNumberFormat="1" applyFont="1" applyBorder="1"/>
    <xf numFmtId="4" fontId="5" fillId="0" borderId="6" xfId="0" applyNumberFormat="1" applyFont="1" applyBorder="1"/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2" fillId="0" borderId="9" xfId="0" applyFont="1" applyBorder="1"/>
    <xf numFmtId="49" fontId="13" fillId="0" borderId="3" xfId="0" applyNumberFormat="1" applyFont="1" applyBorder="1"/>
    <xf numFmtId="49" fontId="13" fillId="0" borderId="3" xfId="0" applyNumberFormat="1" applyFont="1" applyBorder="1" applyAlignment="1">
      <alignment horizontal="center"/>
    </xf>
    <xf numFmtId="3" fontId="12" fillId="0" borderId="3" xfId="0" applyNumberFormat="1" applyFont="1" applyBorder="1"/>
    <xf numFmtId="0" fontId="12" fillId="0" borderId="3" xfId="0" applyFont="1" applyBorder="1"/>
    <xf numFmtId="43" fontId="12" fillId="0" borderId="3" xfId="1" applyNumberFormat="1" applyFont="1" applyBorder="1"/>
    <xf numFmtId="43" fontId="12" fillId="0" borderId="3" xfId="1" applyNumberFormat="1" applyFont="1" applyBorder="1" applyAlignment="1">
      <alignment horizontal="right"/>
    </xf>
    <xf numFmtId="43" fontId="12" fillId="0" borderId="24" xfId="1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43" fontId="13" fillId="0" borderId="29" xfId="1" applyNumberFormat="1" applyFont="1" applyBorder="1"/>
    <xf numFmtId="43" fontId="13" fillId="0" borderId="29" xfId="1" applyNumberFormat="1" applyFont="1" applyBorder="1" applyAlignment="1"/>
    <xf numFmtId="49" fontId="13" fillId="0" borderId="9" xfId="0" applyNumberFormat="1" applyFont="1" applyBorder="1" applyAlignment="1">
      <alignment horizontal="center"/>
    </xf>
    <xf numFmtId="43" fontId="13" fillId="0" borderId="30" xfId="1" applyNumberFormat="1" applyFont="1" applyBorder="1"/>
    <xf numFmtId="43" fontId="13" fillId="0" borderId="0" xfId="1" applyNumberFormat="1" applyFont="1" applyBorder="1" applyAlignment="1"/>
    <xf numFmtId="43" fontId="12" fillId="0" borderId="9" xfId="1" applyNumberFormat="1" applyFont="1" applyBorder="1"/>
    <xf numFmtId="43" fontId="12" fillId="0" borderId="9" xfId="1" applyNumberFormat="1" applyFont="1" applyBorder="1" applyAlignment="1">
      <alignment horizontal="right"/>
    </xf>
    <xf numFmtId="43" fontId="12" fillId="0" borderId="11" xfId="1" applyNumberFormat="1" applyFont="1" applyBorder="1" applyAlignment="1">
      <alignment horizontal="right"/>
    </xf>
    <xf numFmtId="43" fontId="13" fillId="0" borderId="29" xfId="1" applyNumberFormat="1" applyFont="1" applyBorder="1" applyAlignment="1">
      <alignment horizontal="right"/>
    </xf>
    <xf numFmtId="43" fontId="12" fillId="0" borderId="0" xfId="0" applyNumberFormat="1" applyFont="1"/>
    <xf numFmtId="49" fontId="13" fillId="0" borderId="9" xfId="0" applyNumberFormat="1" applyFont="1" applyBorder="1"/>
    <xf numFmtId="43" fontId="12" fillId="0" borderId="30" xfId="1" applyNumberFormat="1" applyFont="1" applyBorder="1"/>
    <xf numFmtId="0" fontId="12" fillId="0" borderId="3" xfId="0" applyFont="1" applyFill="1" applyBorder="1"/>
    <xf numFmtId="43" fontId="12" fillId="0" borderId="9" xfId="1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3" fillId="0" borderId="3" xfId="0" applyFont="1" applyBorder="1"/>
    <xf numFmtId="0" fontId="13" fillId="0" borderId="11" xfId="0" applyFont="1" applyBorder="1" applyAlignment="1">
      <alignment horizontal="center"/>
    </xf>
    <xf numFmtId="0" fontId="12" fillId="0" borderId="24" xfId="0" applyFont="1" applyBorder="1"/>
    <xf numFmtId="0" fontId="13" fillId="0" borderId="24" xfId="0" applyFont="1" applyBorder="1" applyAlignment="1">
      <alignment horizontal="center"/>
    </xf>
    <xf numFmtId="0" fontId="12" fillId="0" borderId="31" xfId="0" applyFont="1" applyBorder="1"/>
    <xf numFmtId="0" fontId="13" fillId="0" borderId="31" xfId="0" applyFont="1" applyBorder="1" applyAlignment="1">
      <alignment horizontal="center"/>
    </xf>
    <xf numFmtId="43" fontId="12" fillId="0" borderId="31" xfId="1" applyNumberFormat="1" applyFont="1" applyBorder="1" applyAlignment="1">
      <alignment horizontal="right"/>
    </xf>
    <xf numFmtId="0" fontId="12" fillId="0" borderId="8" xfId="0" applyFont="1" applyFill="1" applyBorder="1"/>
    <xf numFmtId="0" fontId="13" fillId="0" borderId="22" xfId="0" applyFont="1" applyFill="1" applyBorder="1" applyAlignment="1">
      <alignment horizontal="center"/>
    </xf>
    <xf numFmtId="43" fontId="12" fillId="0" borderId="21" xfId="1" applyFont="1" applyBorder="1" applyAlignment="1">
      <alignment horizontal="right"/>
    </xf>
    <xf numFmtId="0" fontId="12" fillId="0" borderId="8" xfId="0" applyFont="1" applyBorder="1"/>
    <xf numFmtId="49" fontId="12" fillId="0" borderId="8" xfId="0" applyNumberFormat="1" applyFont="1" applyBorder="1"/>
    <xf numFmtId="49" fontId="13" fillId="0" borderId="22" xfId="0" applyNumberFormat="1" applyFont="1" applyBorder="1" applyAlignment="1">
      <alignment horizontal="center"/>
    </xf>
    <xf numFmtId="43" fontId="12" fillId="0" borderId="34" xfId="1" applyFont="1" applyBorder="1" applyAlignment="1">
      <alignment horizontal="right"/>
    </xf>
    <xf numFmtId="43" fontId="12" fillId="0" borderId="35" xfId="1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43" fontId="13" fillId="0" borderId="36" xfId="1" applyNumberFormat="1" applyFont="1" applyBorder="1" applyAlignment="1">
      <alignment horizontal="right"/>
    </xf>
    <xf numFmtId="49" fontId="14" fillId="0" borderId="8" xfId="0" applyNumberFormat="1" applyFont="1" applyBorder="1"/>
    <xf numFmtId="43" fontId="12" fillId="0" borderId="37" xfId="1" applyFont="1" applyBorder="1"/>
    <xf numFmtId="43" fontId="12" fillId="0" borderId="20" xfId="1" applyFont="1" applyBorder="1" applyAlignment="1">
      <alignment horizontal="right"/>
    </xf>
    <xf numFmtId="0" fontId="13" fillId="0" borderId="8" xfId="0" applyFont="1" applyBorder="1" applyAlignment="1">
      <alignment horizontal="center"/>
    </xf>
    <xf numFmtId="43" fontId="13" fillId="0" borderId="36" xfId="1" applyFont="1" applyBorder="1" applyAlignment="1">
      <alignment horizontal="right"/>
    </xf>
    <xf numFmtId="0" fontId="13" fillId="0" borderId="18" xfId="0" applyFont="1" applyBorder="1"/>
    <xf numFmtId="0" fontId="13" fillId="0" borderId="37" xfId="0" applyFont="1" applyBorder="1" applyAlignment="1">
      <alignment horizontal="center"/>
    </xf>
    <xf numFmtId="43" fontId="13" fillId="0" borderId="32" xfId="1" applyFont="1" applyBorder="1"/>
    <xf numFmtId="43" fontId="13" fillId="0" borderId="33" xfId="1" applyFont="1" applyBorder="1"/>
    <xf numFmtId="49" fontId="13" fillId="0" borderId="18" xfId="0" applyNumberFormat="1" applyFont="1" applyBorder="1"/>
    <xf numFmtId="49" fontId="13" fillId="0" borderId="37" xfId="0" applyNumberFormat="1" applyFont="1" applyBorder="1" applyAlignment="1">
      <alignment horizontal="center"/>
    </xf>
    <xf numFmtId="43" fontId="12" fillId="0" borderId="38" xfId="1" applyFont="1" applyBorder="1"/>
    <xf numFmtId="43" fontId="13" fillId="0" borderId="39" xfId="1" applyFont="1" applyBorder="1" applyAlignment="1">
      <alignment horizontal="right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3" fontId="13" fillId="0" borderId="42" xfId="1" applyNumberFormat="1" applyFont="1" applyBorder="1"/>
    <xf numFmtId="3" fontId="17" fillId="0" borderId="23" xfId="0" applyNumberFormat="1" applyFont="1" applyBorder="1" applyAlignment="1">
      <alignment horizontal="center"/>
    </xf>
    <xf numFmtId="43" fontId="17" fillId="0" borderId="10" xfId="1" applyNumberFormat="1" applyFont="1" applyBorder="1" applyAlignment="1">
      <alignment horizontal="center"/>
    </xf>
    <xf numFmtId="43" fontId="17" fillId="0" borderId="23" xfId="1" applyNumberFormat="1" applyFont="1" applyBorder="1" applyAlignment="1">
      <alignment horizontal="center"/>
    </xf>
    <xf numFmtId="3" fontId="9" fillId="0" borderId="2" xfId="0" applyNumberFormat="1" applyFont="1" applyBorder="1"/>
    <xf numFmtId="43" fontId="9" fillId="0" borderId="2" xfId="1" applyNumberFormat="1" applyFont="1" applyBorder="1"/>
    <xf numFmtId="0" fontId="19" fillId="0" borderId="2" xfId="0" applyFont="1" applyBorder="1"/>
    <xf numFmtId="49" fontId="9" fillId="0" borderId="2" xfId="0" applyNumberFormat="1" applyFont="1" applyBorder="1" applyAlignment="1">
      <alignment horizontal="center"/>
    </xf>
    <xf numFmtId="43" fontId="9" fillId="0" borderId="3" xfId="1" applyFont="1" applyBorder="1" applyAlignment="1">
      <alignment horizontal="right" vertical="center"/>
    </xf>
    <xf numFmtId="43" fontId="9" fillId="0" borderId="3" xfId="1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3" fontId="9" fillId="0" borderId="11" xfId="1" applyFont="1" applyBorder="1" applyAlignment="1">
      <alignment horizontal="right" vertical="center"/>
    </xf>
    <xf numFmtId="43" fontId="9" fillId="0" borderId="11" xfId="1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left" vertical="center"/>
    </xf>
    <xf numFmtId="0" fontId="9" fillId="0" borderId="27" xfId="0" applyFont="1" applyBorder="1" applyAlignment="1">
      <alignment vertical="center"/>
    </xf>
    <xf numFmtId="43" fontId="10" fillId="0" borderId="5" xfId="1" applyNumberFormat="1" applyFont="1" applyBorder="1" applyAlignment="1">
      <alignment horizontal="right" vertical="center"/>
    </xf>
    <xf numFmtId="43" fontId="10" fillId="0" borderId="5" xfId="1" applyNumberFormat="1" applyFont="1" applyBorder="1" applyAlignment="1">
      <alignment vertical="center"/>
    </xf>
    <xf numFmtId="43" fontId="9" fillId="0" borderId="9" xfId="1" applyNumberFormat="1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3" fontId="9" fillId="0" borderId="9" xfId="1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43" fontId="9" fillId="0" borderId="3" xfId="1" applyNumberFormat="1" applyFont="1" applyBorder="1" applyAlignment="1">
      <alignment vertical="center"/>
    </xf>
    <xf numFmtId="43" fontId="9" fillId="0" borderId="11" xfId="1" applyNumberFormat="1" applyFont="1" applyBorder="1" applyAlignment="1">
      <alignment vertical="center"/>
    </xf>
    <xf numFmtId="43" fontId="10" fillId="0" borderId="10" xfId="1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3" fontId="9" fillId="0" borderId="3" xfId="1" applyNumberFormat="1" applyFont="1" applyBorder="1" applyAlignment="1">
      <alignment horizontal="center" vertical="center"/>
    </xf>
    <xf numFmtId="3" fontId="16" fillId="0" borderId="0" xfId="0" applyNumberFormat="1" applyFont="1" applyBorder="1"/>
    <xf numFmtId="3" fontId="9" fillId="0" borderId="0" xfId="0" applyNumberFormat="1" applyFont="1" applyBorder="1"/>
    <xf numFmtId="43" fontId="10" fillId="0" borderId="0" xfId="1" applyNumberFormat="1" applyFont="1" applyBorder="1" applyAlignment="1">
      <alignment horizontal="center"/>
    </xf>
    <xf numFmtId="43" fontId="9" fillId="0" borderId="0" xfId="1" applyNumberFormat="1" applyFont="1" applyBorder="1"/>
    <xf numFmtId="43" fontId="9" fillId="0" borderId="0" xfId="1" applyNumberFormat="1" applyFont="1" applyBorder="1" applyAlignment="1">
      <alignment horizontal="center"/>
    </xf>
    <xf numFmtId="43" fontId="9" fillId="0" borderId="14" xfId="1" applyNumberFormat="1" applyFont="1" applyBorder="1" applyAlignment="1">
      <alignment vertical="center"/>
    </xf>
    <xf numFmtId="43" fontId="9" fillId="0" borderId="14" xfId="1" applyNumberFormat="1" applyFont="1" applyBorder="1" applyAlignment="1">
      <alignment horizontal="right" vertical="center"/>
    </xf>
    <xf numFmtId="43" fontId="15" fillId="0" borderId="24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center"/>
    </xf>
    <xf numFmtId="0" fontId="15" fillId="0" borderId="4" xfId="0" applyFont="1" applyBorder="1"/>
    <xf numFmtId="0" fontId="15" fillId="0" borderId="0" xfId="0" applyFont="1"/>
    <xf numFmtId="0" fontId="15" fillId="0" borderId="43" xfId="0" applyFont="1" applyBorder="1"/>
    <xf numFmtId="0" fontId="15" fillId="0" borderId="1" xfId="0" applyFont="1" applyBorder="1"/>
    <xf numFmtId="49" fontId="15" fillId="0" borderId="0" xfId="0" applyNumberFormat="1" applyFont="1" applyBorder="1" applyAlignment="1">
      <alignment horizontal="center"/>
    </xf>
    <xf numFmtId="43" fontId="15" fillId="0" borderId="0" xfId="1" applyFont="1"/>
    <xf numFmtId="0" fontId="15" fillId="0" borderId="0" xfId="0" applyFont="1" applyBorder="1"/>
    <xf numFmtId="0" fontId="20" fillId="0" borderId="0" xfId="0" applyFont="1"/>
    <xf numFmtId="49" fontId="15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4" xfId="0" applyNumberFormat="1" applyFont="1" applyBorder="1" applyAlignment="1">
      <alignment horizontal="center"/>
    </xf>
    <xf numFmtId="43" fontId="15" fillId="0" borderId="0" xfId="1" applyFont="1" applyBorder="1"/>
    <xf numFmtId="43" fontId="15" fillId="0" borderId="0" xfId="0" applyNumberFormat="1" applyFont="1" applyBorder="1"/>
    <xf numFmtId="4" fontId="15" fillId="0" borderId="0" xfId="0" applyNumberFormat="1" applyFont="1"/>
    <xf numFmtId="4" fontId="15" fillId="0" borderId="0" xfId="0" applyNumberFormat="1" applyFont="1" applyBorder="1"/>
    <xf numFmtId="43" fontId="15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/>
    <xf numFmtId="49" fontId="7" fillId="0" borderId="2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188" fontId="3" fillId="0" borderId="3" xfId="1" applyNumberFormat="1" applyFont="1" applyBorder="1" applyAlignment="1">
      <alignment horizontal="right"/>
    </xf>
    <xf numFmtId="188" fontId="3" fillId="0" borderId="19" xfId="1" applyNumberFormat="1" applyFont="1" applyBorder="1" applyAlignment="1">
      <alignment horizontal="right"/>
    </xf>
    <xf numFmtId="0" fontId="8" fillId="0" borderId="0" xfId="0" applyFont="1" applyBorder="1"/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3" fontId="5" fillId="0" borderId="0" xfId="1" applyFont="1" applyAlignment="1">
      <alignment horizontal="right"/>
    </xf>
    <xf numFmtId="0" fontId="4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left"/>
    </xf>
    <xf numFmtId="43" fontId="12" fillId="0" borderId="24" xfId="1" applyNumberFormat="1" applyFont="1" applyBorder="1" applyAlignment="1">
      <alignment horizontal="center"/>
    </xf>
    <xf numFmtId="43" fontId="12" fillId="0" borderId="22" xfId="1" applyFont="1" applyBorder="1" applyAlignment="1">
      <alignment horizontal="right"/>
    </xf>
    <xf numFmtId="43" fontId="12" fillId="0" borderId="44" xfId="1" applyFont="1" applyBorder="1" applyAlignment="1">
      <alignment horizontal="right"/>
    </xf>
    <xf numFmtId="43" fontId="12" fillId="0" borderId="45" xfId="1" applyFont="1" applyBorder="1" applyAlignment="1">
      <alignment horizontal="right"/>
    </xf>
    <xf numFmtId="43" fontId="13" fillId="0" borderId="46" xfId="1" applyNumberFormat="1" applyFont="1" applyBorder="1" applyAlignment="1">
      <alignment horizontal="right"/>
    </xf>
    <xf numFmtId="43" fontId="12" fillId="0" borderId="47" xfId="1" applyFont="1" applyBorder="1" applyAlignment="1">
      <alignment horizontal="right"/>
    </xf>
    <xf numFmtId="43" fontId="13" fillId="0" borderId="48" xfId="1" applyNumberFormat="1" applyFont="1" applyBorder="1" applyAlignment="1">
      <alignment horizontal="right"/>
    </xf>
    <xf numFmtId="43" fontId="13" fillId="0" borderId="49" xfId="1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center"/>
    </xf>
    <xf numFmtId="43" fontId="3" fillId="0" borderId="24" xfId="1" applyNumberFormat="1" applyFont="1" applyBorder="1"/>
    <xf numFmtId="43" fontId="3" fillId="0" borderId="24" xfId="1" applyFont="1" applyBorder="1"/>
    <xf numFmtId="43" fontId="3" fillId="0" borderId="24" xfId="1" applyNumberFormat="1" applyFont="1" applyBorder="1" applyAlignment="1">
      <alignment horizontal="right"/>
    </xf>
    <xf numFmtId="43" fontId="15" fillId="0" borderId="24" xfId="1" applyFont="1" applyBorder="1"/>
    <xf numFmtId="43" fontId="15" fillId="0" borderId="24" xfId="1" applyNumberFormat="1" applyFont="1" applyBorder="1"/>
    <xf numFmtId="49" fontId="11" fillId="0" borderId="19" xfId="0" applyNumberFormat="1" applyFont="1" applyBorder="1" applyAlignment="1">
      <alignment horizontal="right"/>
    </xf>
    <xf numFmtId="43" fontId="11" fillId="0" borderId="24" xfId="1" applyNumberFormat="1" applyFont="1" applyBorder="1" applyAlignment="1">
      <alignment horizontal="right"/>
    </xf>
    <xf numFmtId="0" fontId="11" fillId="0" borderId="8" xfId="0" applyFont="1" applyBorder="1"/>
    <xf numFmtId="4" fontId="4" fillId="0" borderId="5" xfId="1" applyNumberFormat="1" applyFont="1" applyBorder="1" applyAlignment="1">
      <alignment horizontal="right"/>
    </xf>
    <xf numFmtId="0" fontId="5" fillId="0" borderId="50" xfId="0" applyFont="1" applyBorder="1"/>
    <xf numFmtId="49" fontId="4" fillId="0" borderId="51" xfId="0" applyNumberFormat="1" applyFont="1" applyBorder="1" applyAlignment="1">
      <alignment horizontal="center"/>
    </xf>
    <xf numFmtId="188" fontId="5" fillId="0" borderId="3" xfId="1" applyNumberFormat="1" applyFont="1" applyBorder="1" applyAlignment="1">
      <alignment horizontal="right"/>
    </xf>
    <xf numFmtId="188" fontId="4" fillId="0" borderId="5" xfId="1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43" fontId="13" fillId="0" borderId="5" xfId="1" applyNumberFormat="1" applyFont="1" applyBorder="1" applyAlignment="1">
      <alignment horizontal="right"/>
    </xf>
    <xf numFmtId="43" fontId="3" fillId="0" borderId="3" xfId="1" applyNumberFormat="1" applyFont="1" applyBorder="1"/>
    <xf numFmtId="43" fontId="3" fillId="0" borderId="3" xfId="1" applyNumberFormat="1" applyFont="1" applyBorder="1" applyAlignment="1">
      <alignment horizontal="right"/>
    </xf>
    <xf numFmtId="43" fontId="15" fillId="0" borderId="3" xfId="1" applyFont="1" applyBorder="1"/>
    <xf numFmtId="43" fontId="15" fillId="0" borderId="3" xfId="1" applyNumberFormat="1" applyFont="1" applyBorder="1"/>
    <xf numFmtId="43" fontId="11" fillId="0" borderId="3" xfId="1" applyNumberFormat="1" applyFont="1" applyBorder="1" applyAlignment="1">
      <alignment horizontal="right"/>
    </xf>
    <xf numFmtId="49" fontId="22" fillId="0" borderId="10" xfId="0" applyNumberFormat="1" applyFont="1" applyBorder="1"/>
    <xf numFmtId="43" fontId="22" fillId="0" borderId="10" xfId="1" applyFont="1" applyBorder="1" applyAlignment="1">
      <alignment horizontal="right"/>
    </xf>
    <xf numFmtId="43" fontId="22" fillId="0" borderId="10" xfId="1" applyFont="1" applyBorder="1" applyAlignment="1">
      <alignment horizontal="center"/>
    </xf>
    <xf numFmtId="43" fontId="22" fillId="0" borderId="5" xfId="1" applyFont="1" applyBorder="1" applyAlignment="1">
      <alignment horizontal="right"/>
    </xf>
    <xf numFmtId="49" fontId="22" fillId="0" borderId="5" xfId="0" applyNumberFormat="1" applyFont="1" applyBorder="1"/>
    <xf numFmtId="43" fontId="22" fillId="0" borderId="5" xfId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43" fontId="22" fillId="0" borderId="10" xfId="1" applyFont="1" applyBorder="1"/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right"/>
    </xf>
    <xf numFmtId="0" fontId="22" fillId="0" borderId="5" xfId="0" applyFont="1" applyBorder="1" applyAlignment="1">
      <alignment horizontal="left"/>
    </xf>
    <xf numFmtId="0" fontId="22" fillId="0" borderId="5" xfId="0" applyFont="1" applyBorder="1"/>
    <xf numFmtId="43" fontId="22" fillId="0" borderId="5" xfId="1" applyFont="1" applyBorder="1"/>
    <xf numFmtId="0" fontId="22" fillId="0" borderId="14" xfId="0" applyFont="1" applyBorder="1"/>
    <xf numFmtId="43" fontId="22" fillId="0" borderId="14" xfId="1" applyNumberFormat="1" applyFont="1" applyBorder="1" applyAlignment="1">
      <alignment horizontal="right"/>
    </xf>
    <xf numFmtId="43" fontId="21" fillId="0" borderId="14" xfId="1" applyFont="1" applyBorder="1" applyAlignment="1">
      <alignment horizontal="right"/>
    </xf>
    <xf numFmtId="43" fontId="22" fillId="0" borderId="14" xfId="1" applyFont="1" applyBorder="1" applyAlignment="1">
      <alignment horizontal="right"/>
    </xf>
    <xf numFmtId="43" fontId="22" fillId="0" borderId="14" xfId="1" applyFont="1" applyBorder="1"/>
    <xf numFmtId="49" fontId="22" fillId="0" borderId="14" xfId="0" applyNumberFormat="1" applyFont="1" applyBorder="1"/>
    <xf numFmtId="43" fontId="21" fillId="0" borderId="24" xfId="1" applyNumberFormat="1" applyFont="1" applyBorder="1" applyAlignment="1">
      <alignment horizontal="right"/>
    </xf>
    <xf numFmtId="43" fontId="21" fillId="0" borderId="5" xfId="1" applyNumberFormat="1" applyFont="1" applyBorder="1" applyAlignment="1">
      <alignment horizontal="right"/>
    </xf>
    <xf numFmtId="43" fontId="22" fillId="0" borderId="5" xfId="1" applyNumberFormat="1" applyFont="1" applyBorder="1"/>
    <xf numFmtId="43" fontId="22" fillId="0" borderId="5" xfId="1" applyNumberFormat="1" applyFont="1" applyBorder="1" applyAlignment="1">
      <alignment horizontal="right"/>
    </xf>
    <xf numFmtId="43" fontId="21" fillId="0" borderId="5" xfId="1" applyFont="1" applyBorder="1"/>
    <xf numFmtId="0" fontId="22" fillId="0" borderId="10" xfId="0" applyFont="1" applyBorder="1"/>
    <xf numFmtId="43" fontId="21" fillId="0" borderId="10" xfId="1" applyNumberFormat="1" applyFont="1" applyBorder="1" applyAlignment="1">
      <alignment horizontal="right"/>
    </xf>
    <xf numFmtId="43" fontId="22" fillId="0" borderId="10" xfId="1" applyNumberFormat="1" applyFont="1" applyBorder="1"/>
    <xf numFmtId="43" fontId="22" fillId="0" borderId="10" xfId="1" applyNumberFormat="1" applyFont="1" applyBorder="1" applyAlignment="1">
      <alignment horizontal="right"/>
    </xf>
    <xf numFmtId="43" fontId="21" fillId="0" borderId="10" xfId="1" applyFont="1" applyBorder="1"/>
    <xf numFmtId="49" fontId="22" fillId="0" borderId="10" xfId="1" applyNumberFormat="1" applyFont="1" applyBorder="1"/>
    <xf numFmtId="49" fontId="22" fillId="0" borderId="5" xfId="1" applyNumberFormat="1" applyFont="1" applyBorder="1"/>
    <xf numFmtId="0" fontId="22" fillId="0" borderId="24" xfId="0" applyFont="1" applyBorder="1"/>
    <xf numFmtId="43" fontId="22" fillId="0" borderId="24" xfId="1" applyFont="1" applyBorder="1" applyAlignment="1">
      <alignment horizontal="right"/>
    </xf>
    <xf numFmtId="49" fontId="22" fillId="0" borderId="24" xfId="0" applyNumberFormat="1" applyFont="1" applyBorder="1"/>
    <xf numFmtId="49" fontId="22" fillId="0" borderId="5" xfId="0" applyNumberFormat="1" applyFont="1" applyBorder="1" applyAlignment="1">
      <alignment horizontal="right"/>
    </xf>
    <xf numFmtId="49" fontId="22" fillId="0" borderId="5" xfId="0" applyNumberFormat="1" applyFont="1" applyBorder="1" applyAlignment="1">
      <alignment horizontal="center"/>
    </xf>
    <xf numFmtId="43" fontId="21" fillId="0" borderId="5" xfId="1" applyFont="1" applyBorder="1" applyAlignment="1">
      <alignment horizontal="center"/>
    </xf>
    <xf numFmtId="43" fontId="10" fillId="0" borderId="5" xfId="1" applyFont="1" applyBorder="1" applyAlignment="1">
      <alignment horizontal="right"/>
    </xf>
    <xf numFmtId="49" fontId="8" fillId="0" borderId="16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right" vertical="center"/>
    </xf>
    <xf numFmtId="43" fontId="21" fillId="0" borderId="10" xfId="1" applyFont="1" applyBorder="1" applyAlignment="1">
      <alignment horizontal="right"/>
    </xf>
    <xf numFmtId="43" fontId="21" fillId="0" borderId="0" xfId="1" applyFont="1" applyBorder="1"/>
    <xf numFmtId="43" fontId="15" fillId="0" borderId="6" xfId="1" applyFont="1" applyBorder="1"/>
    <xf numFmtId="49" fontId="7" fillId="0" borderId="24" xfId="0" applyNumberFormat="1" applyFont="1" applyBorder="1" applyAlignment="1">
      <alignment horizontal="center" vertical="center"/>
    </xf>
    <xf numFmtId="49" fontId="22" fillId="0" borderId="0" xfId="0" applyNumberFormat="1" applyFont="1" applyBorder="1"/>
    <xf numFmtId="43" fontId="22" fillId="0" borderId="0" xfId="1" applyFont="1" applyBorder="1" applyAlignment="1">
      <alignment horizontal="right"/>
    </xf>
    <xf numFmtId="43" fontId="7" fillId="0" borderId="24" xfId="1" applyFont="1" applyBorder="1" applyAlignment="1">
      <alignment horizontal="center"/>
    </xf>
    <xf numFmtId="43" fontId="7" fillId="0" borderId="10" xfId="1" applyFont="1" applyBorder="1" applyAlignment="1">
      <alignment horizontal="center"/>
    </xf>
    <xf numFmtId="43" fontId="7" fillId="0" borderId="5" xfId="1" applyFont="1" applyBorder="1" applyAlignment="1">
      <alignment horizontal="center"/>
    </xf>
    <xf numFmtId="43" fontId="8" fillId="0" borderId="10" xfId="1" applyFont="1" applyBorder="1" applyAlignment="1">
      <alignment horizontal="center"/>
    </xf>
    <xf numFmtId="43" fontId="7" fillId="0" borderId="10" xfId="1" applyFont="1" applyBorder="1" applyAlignment="1">
      <alignment horizontal="center" vertical="center"/>
    </xf>
    <xf numFmtId="43" fontId="7" fillId="0" borderId="5" xfId="1" applyFont="1" applyBorder="1" applyAlignment="1">
      <alignment horizontal="center" vertical="center"/>
    </xf>
    <xf numFmtId="43" fontId="22" fillId="0" borderId="24" xfId="1" applyFont="1" applyBorder="1"/>
    <xf numFmtId="43" fontId="10" fillId="0" borderId="5" xfId="1" applyFont="1" applyBorder="1"/>
    <xf numFmtId="43" fontId="10" fillId="0" borderId="24" xfId="1" applyNumberFormat="1" applyFont="1" applyBorder="1" applyAlignment="1">
      <alignment horizontal="right"/>
    </xf>
    <xf numFmtId="43" fontId="10" fillId="0" borderId="5" xfId="1" applyNumberFormat="1" applyFont="1" applyBorder="1"/>
    <xf numFmtId="43" fontId="8" fillId="0" borderId="3" xfId="1" applyFont="1" applyBorder="1" applyAlignment="1">
      <alignment horizontal="center"/>
    </xf>
    <xf numFmtId="43" fontId="10" fillId="0" borderId="5" xfId="1" applyNumberFormat="1" applyFont="1" applyBorder="1" applyAlignment="1">
      <alignment horizontal="right"/>
    </xf>
    <xf numFmtId="43" fontId="7" fillId="0" borderId="14" xfId="1" applyFont="1" applyBorder="1" applyAlignment="1">
      <alignment horizontal="right"/>
    </xf>
    <xf numFmtId="43" fontId="7" fillId="0" borderId="3" xfId="1" applyFont="1" applyBorder="1" applyAlignment="1">
      <alignment horizontal="center"/>
    </xf>
    <xf numFmtId="49" fontId="11" fillId="0" borderId="24" xfId="0" applyNumberFormat="1" applyFont="1" applyBorder="1" applyAlignment="1">
      <alignment horizontal="center"/>
    </xf>
    <xf numFmtId="43" fontId="11" fillId="0" borderId="3" xfId="1" applyFont="1" applyBorder="1" applyAlignment="1">
      <alignment horizontal="center"/>
    </xf>
    <xf numFmtId="43" fontId="11" fillId="0" borderId="3" xfId="1" applyFont="1" applyBorder="1" applyAlignment="1">
      <alignment horizontal="center" vertical="center"/>
    </xf>
    <xf numFmtId="4" fontId="13" fillId="0" borderId="6" xfId="0" applyNumberFormat="1" applyFont="1" applyBorder="1"/>
    <xf numFmtId="43" fontId="12" fillId="0" borderId="0" xfId="1" applyFont="1"/>
    <xf numFmtId="49" fontId="8" fillId="0" borderId="3" xfId="0" applyNumberFormat="1" applyFont="1" applyBorder="1" applyAlignment="1">
      <alignment horizontal="right"/>
    </xf>
    <xf numFmtId="188" fontId="8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189" fontId="8" fillId="0" borderId="3" xfId="0" applyNumberFormat="1" applyFont="1" applyBorder="1" applyAlignment="1">
      <alignment horizontal="right" vertical="center"/>
    </xf>
    <xf numFmtId="43" fontId="9" fillId="0" borderId="3" xfId="1" applyNumberFormat="1" applyFont="1" applyBorder="1" applyAlignment="1">
      <alignment horizontal="center"/>
    </xf>
    <xf numFmtId="49" fontId="22" fillId="0" borderId="10" xfId="1" applyNumberFormat="1" applyFont="1" applyBorder="1" applyAlignment="1">
      <alignment horizontal="right"/>
    </xf>
    <xf numFmtId="43" fontId="22" fillId="0" borderId="52" xfId="1" applyFont="1" applyBorder="1" applyAlignment="1">
      <alignment horizontal="right"/>
    </xf>
    <xf numFmtId="43" fontId="22" fillId="0" borderId="52" xfId="1" applyFont="1" applyBorder="1"/>
    <xf numFmtId="49" fontId="22" fillId="0" borderId="52" xfId="0" applyNumberFormat="1" applyFont="1" applyBorder="1"/>
    <xf numFmtId="0" fontId="22" fillId="0" borderId="52" xfId="0" applyFont="1" applyBorder="1" applyAlignment="1">
      <alignment horizontal="left"/>
    </xf>
    <xf numFmtId="43" fontId="22" fillId="0" borderId="11" xfId="1" applyFont="1" applyBorder="1" applyAlignment="1">
      <alignment horizontal="right"/>
    </xf>
    <xf numFmtId="43" fontId="22" fillId="0" borderId="11" xfId="1" applyFont="1" applyBorder="1"/>
    <xf numFmtId="49" fontId="22" fillId="0" borderId="11" xfId="0" applyNumberFormat="1" applyFont="1" applyBorder="1"/>
    <xf numFmtId="43" fontId="10" fillId="0" borderId="10" xfId="1" applyFont="1" applyBorder="1"/>
    <xf numFmtId="43" fontId="10" fillId="0" borderId="24" xfId="1" applyFont="1" applyBorder="1"/>
    <xf numFmtId="49" fontId="3" fillId="0" borderId="24" xfId="0" applyNumberFormat="1" applyFont="1" applyBorder="1" applyAlignment="1">
      <alignment horizontal="left"/>
    </xf>
    <xf numFmtId="43" fontId="8" fillId="0" borderId="19" xfId="1" applyFont="1" applyBorder="1" applyAlignment="1">
      <alignment horizontal="center"/>
    </xf>
    <xf numFmtId="43" fontId="11" fillId="0" borderId="19" xfId="1" applyFont="1" applyBorder="1" applyAlignment="1">
      <alignment horizontal="center"/>
    </xf>
    <xf numFmtId="43" fontId="7" fillId="0" borderId="19" xfId="1" applyFont="1" applyBorder="1" applyAlignment="1">
      <alignment horizontal="center"/>
    </xf>
    <xf numFmtId="43" fontId="11" fillId="0" borderId="19" xfId="1" applyFont="1" applyBorder="1" applyAlignment="1">
      <alignment horizontal="center" vertical="center"/>
    </xf>
    <xf numFmtId="43" fontId="9" fillId="0" borderId="11" xfId="1" applyFont="1" applyBorder="1"/>
    <xf numFmtId="43" fontId="10" fillId="0" borderId="14" xfId="1" applyFont="1" applyBorder="1" applyAlignment="1">
      <alignment horizontal="right"/>
    </xf>
    <xf numFmtId="43" fontId="8" fillId="0" borderId="3" xfId="1" applyFont="1" applyBorder="1" applyAlignment="1">
      <alignment horizontal="right"/>
    </xf>
    <xf numFmtId="43" fontId="17" fillId="0" borderId="10" xfId="1" applyNumberFormat="1" applyFont="1" applyBorder="1"/>
    <xf numFmtId="43" fontId="17" fillId="0" borderId="5" xfId="1" applyNumberFormat="1" applyFont="1" applyBorder="1"/>
    <xf numFmtId="49" fontId="2" fillId="0" borderId="19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right"/>
    </xf>
    <xf numFmtId="43" fontId="2" fillId="0" borderId="19" xfId="1" applyFont="1" applyBorder="1" applyAlignment="1">
      <alignment horizontal="right" vertical="center"/>
    </xf>
    <xf numFmtId="43" fontId="2" fillId="0" borderId="19" xfId="1" applyFont="1" applyBorder="1" applyAlignment="1">
      <alignment horizontal="center"/>
    </xf>
    <xf numFmtId="0" fontId="12" fillId="0" borderId="11" xfId="0" applyFont="1" applyBorder="1"/>
    <xf numFmtId="0" fontId="12" fillId="0" borderId="3" xfId="0" applyFont="1" applyBorder="1" applyAlignment="1">
      <alignment horizontal="left"/>
    </xf>
    <xf numFmtId="43" fontId="12" fillId="0" borderId="11" xfId="1" applyFont="1" applyBorder="1" applyAlignment="1">
      <alignment horizontal="right"/>
    </xf>
    <xf numFmtId="43" fontId="12" fillId="0" borderId="31" xfId="1" applyFont="1" applyBorder="1" applyAlignment="1">
      <alignment horizontal="right"/>
    </xf>
    <xf numFmtId="43" fontId="13" fillId="0" borderId="5" xfId="1" applyFont="1" applyBorder="1" applyAlignment="1">
      <alignment horizontal="right"/>
    </xf>
    <xf numFmtId="43" fontId="13" fillId="0" borderId="14" xfId="1" applyNumberFormat="1" applyFont="1" applyBorder="1" applyAlignment="1">
      <alignment horizontal="right"/>
    </xf>
    <xf numFmtId="43" fontId="13" fillId="0" borderId="14" xfId="1" applyFont="1" applyBorder="1" applyAlignment="1">
      <alignment horizontal="right"/>
    </xf>
    <xf numFmtId="43" fontId="4" fillId="0" borderId="10" xfId="1" applyNumberFormat="1" applyFont="1" applyBorder="1" applyAlignment="1">
      <alignment horizontal="right"/>
    </xf>
    <xf numFmtId="43" fontId="5" fillId="0" borderId="11" xfId="1" applyFont="1" applyBorder="1" applyAlignment="1">
      <alignment horizontal="right"/>
    </xf>
    <xf numFmtId="43" fontId="4" fillId="0" borderId="10" xfId="1" applyFont="1" applyBorder="1" applyAlignment="1">
      <alignment horizontal="right"/>
    </xf>
    <xf numFmtId="43" fontId="4" fillId="0" borderId="5" xfId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43" fontId="3" fillId="0" borderId="14" xfId="1" applyFont="1" applyBorder="1" applyAlignment="1">
      <alignment horizontal="right"/>
    </xf>
    <xf numFmtId="43" fontId="3" fillId="0" borderId="14" xfId="1" applyFont="1" applyBorder="1"/>
    <xf numFmtId="49" fontId="3" fillId="0" borderId="14" xfId="0" applyNumberFormat="1" applyFont="1" applyBorder="1"/>
    <xf numFmtId="49" fontId="3" fillId="0" borderId="14" xfId="1" applyNumberFormat="1" applyFont="1" applyBorder="1"/>
    <xf numFmtId="0" fontId="22" fillId="0" borderId="61" xfId="0" applyFont="1" applyBorder="1"/>
    <xf numFmtId="43" fontId="22" fillId="0" borderId="61" xfId="1" applyFont="1" applyBorder="1" applyAlignment="1">
      <alignment horizontal="right"/>
    </xf>
    <xf numFmtId="49" fontId="22" fillId="0" borderId="61" xfId="1" applyNumberFormat="1" applyFont="1" applyBorder="1"/>
    <xf numFmtId="49" fontId="22" fillId="0" borderId="61" xfId="0" applyNumberFormat="1" applyFont="1" applyBorder="1"/>
    <xf numFmtId="0" fontId="22" fillId="0" borderId="0" xfId="0" applyFont="1" applyBorder="1"/>
    <xf numFmtId="49" fontId="22" fillId="0" borderId="0" xfId="1" applyNumberFormat="1" applyFont="1" applyBorder="1"/>
    <xf numFmtId="0" fontId="8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4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4" fillId="0" borderId="0" xfId="0" applyFont="1" applyAlignment="1">
      <alignment horizontal="center"/>
    </xf>
    <xf numFmtId="17" fontId="4" fillId="0" borderId="0" xfId="0" applyNumberFormat="1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3" fontId="17" fillId="0" borderId="23" xfId="0" applyNumberFormat="1" applyFont="1" applyBorder="1" applyAlignment="1">
      <alignment horizontal="center"/>
    </xf>
    <xf numFmtId="0" fontId="18" fillId="0" borderId="12" xfId="0" applyFont="1" applyBorder="1"/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left"/>
    </xf>
    <xf numFmtId="3" fontId="4" fillId="0" borderId="23" xfId="0" applyNumberFormat="1" applyFont="1" applyBorder="1" applyAlignment="1">
      <alignment horizontal="center"/>
    </xf>
    <xf numFmtId="0" fontId="0" fillId="0" borderId="60" xfId="0" applyBorder="1"/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28</xdr:row>
      <xdr:rowOff>9525</xdr:rowOff>
    </xdr:from>
    <xdr:to>
      <xdr:col>0</xdr:col>
      <xdr:colOff>895350</xdr:colOff>
      <xdr:row>28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opLeftCell="A52" workbookViewId="0">
      <selection activeCell="D31" sqref="D31"/>
    </sheetView>
  </sheetViews>
  <sheetFormatPr defaultRowHeight="23.25"/>
  <cols>
    <col min="1" max="1" width="43.5703125" style="67" customWidth="1"/>
    <col min="2" max="2" width="8.28515625" style="69" customWidth="1"/>
    <col min="3" max="3" width="18" style="67" customWidth="1"/>
    <col min="4" max="4" width="16.7109375" style="67" customWidth="1"/>
    <col min="5" max="5" width="9.140625" style="67"/>
    <col min="6" max="6" width="12.7109375" style="67" bestFit="1" customWidth="1"/>
    <col min="7" max="7" width="14.85546875" style="67" customWidth="1"/>
    <col min="8" max="16384" width="9.140625" style="67"/>
  </cols>
  <sheetData>
    <row r="1" spans="1:10" ht="15" customHeight="1">
      <c r="A1" s="426" t="s">
        <v>160</v>
      </c>
      <c r="B1" s="426"/>
      <c r="C1" s="426"/>
      <c r="D1" s="426"/>
    </row>
    <row r="2" spans="1:10" ht="21.75" customHeight="1">
      <c r="A2" s="427" t="s">
        <v>161</v>
      </c>
      <c r="B2" s="427"/>
      <c r="C2" s="427"/>
      <c r="D2" s="427"/>
    </row>
    <row r="3" spans="1:10" ht="21.75" customHeight="1">
      <c r="A3" s="427" t="s">
        <v>162</v>
      </c>
      <c r="B3" s="427"/>
      <c r="C3" s="427"/>
      <c r="D3" s="427"/>
    </row>
    <row r="4" spans="1:10" ht="16.5" customHeight="1">
      <c r="A4" s="428" t="s">
        <v>228</v>
      </c>
      <c r="B4" s="428"/>
      <c r="C4" s="428"/>
      <c r="D4" s="428"/>
    </row>
    <row r="5" spans="1:10" ht="13.5" customHeight="1">
      <c r="A5" s="437" t="s">
        <v>1</v>
      </c>
      <c r="B5" s="437" t="s">
        <v>94</v>
      </c>
      <c r="C5" s="437" t="s">
        <v>92</v>
      </c>
      <c r="D5" s="437" t="s">
        <v>105</v>
      </c>
    </row>
    <row r="6" spans="1:10" ht="9.75" customHeight="1">
      <c r="A6" s="439"/>
      <c r="B6" s="438"/>
      <c r="C6" s="439"/>
      <c r="D6" s="439"/>
    </row>
    <row r="7" spans="1:10" ht="18" customHeight="1">
      <c r="A7" s="149" t="s">
        <v>163</v>
      </c>
      <c r="B7" s="150"/>
      <c r="C7" s="151"/>
      <c r="D7" s="151"/>
    </row>
    <row r="8" spans="1:10" ht="18.75" customHeight="1">
      <c r="A8" s="152" t="s">
        <v>164</v>
      </c>
      <c r="B8" s="153" t="s">
        <v>134</v>
      </c>
      <c r="C8" s="154"/>
      <c r="D8" s="154"/>
    </row>
    <row r="9" spans="1:10">
      <c r="A9" s="155" t="s">
        <v>165</v>
      </c>
      <c r="B9" s="153" t="s">
        <v>166</v>
      </c>
      <c r="C9" s="156">
        <v>500000</v>
      </c>
      <c r="D9" s="157"/>
    </row>
    <row r="10" spans="1:10">
      <c r="A10" s="155" t="s">
        <v>167</v>
      </c>
      <c r="B10" s="153" t="s">
        <v>168</v>
      </c>
      <c r="C10" s="157">
        <v>210000</v>
      </c>
      <c r="D10" s="156">
        <v>2614.56</v>
      </c>
    </row>
    <row r="11" spans="1:10">
      <c r="A11" s="155" t="s">
        <v>169</v>
      </c>
      <c r="B11" s="153" t="s">
        <v>170</v>
      </c>
      <c r="C11" s="157">
        <v>67000</v>
      </c>
      <c r="D11" s="157"/>
    </row>
    <row r="12" spans="1:10" ht="24" thickBot="1">
      <c r="A12" s="155" t="s">
        <v>212</v>
      </c>
      <c r="B12" s="153" t="s">
        <v>171</v>
      </c>
      <c r="C12" s="158">
        <v>100000</v>
      </c>
      <c r="D12" s="158"/>
    </row>
    <row r="13" spans="1:10" ht="18" customHeight="1" thickBot="1">
      <c r="A13" s="159" t="s">
        <v>81</v>
      </c>
      <c r="B13" s="160"/>
      <c r="C13" s="161">
        <f>SUM(C9:C12)</f>
        <v>877000</v>
      </c>
      <c r="D13" s="162">
        <f>SUM(D9:D12)</f>
        <v>2614.56</v>
      </c>
      <c r="F13" s="170"/>
      <c r="G13" s="68"/>
      <c r="H13" s="68"/>
      <c r="I13" s="68"/>
      <c r="J13" s="68"/>
    </row>
    <row r="14" spans="1:10">
      <c r="A14" s="152" t="s">
        <v>172</v>
      </c>
      <c r="B14" s="163" t="s">
        <v>135</v>
      </c>
      <c r="C14" s="164"/>
      <c r="D14" s="164"/>
      <c r="G14" s="68"/>
      <c r="H14" s="68"/>
      <c r="I14" s="165"/>
      <c r="J14" s="68"/>
    </row>
    <row r="15" spans="1:10">
      <c r="A15" s="155" t="s">
        <v>173</v>
      </c>
      <c r="B15" s="163" t="s">
        <v>174</v>
      </c>
      <c r="C15" s="167">
        <v>64000</v>
      </c>
      <c r="D15" s="167" t="s">
        <v>5</v>
      </c>
      <c r="G15" s="165"/>
      <c r="H15" s="68"/>
      <c r="I15" s="68"/>
      <c r="J15" s="68"/>
    </row>
    <row r="16" spans="1:10">
      <c r="A16" s="155" t="s">
        <v>175</v>
      </c>
      <c r="B16" s="163" t="s">
        <v>176</v>
      </c>
      <c r="C16" s="157">
        <v>76000</v>
      </c>
      <c r="D16" s="156">
        <v>302</v>
      </c>
      <c r="G16" s="68"/>
      <c r="H16" s="68"/>
      <c r="I16" s="68"/>
      <c r="J16" s="68"/>
    </row>
    <row r="17" spans="1:7">
      <c r="A17" s="155" t="s">
        <v>177</v>
      </c>
      <c r="B17" s="163" t="s">
        <v>178</v>
      </c>
      <c r="C17" s="157">
        <v>28000</v>
      </c>
      <c r="D17" s="157"/>
    </row>
    <row r="18" spans="1:7">
      <c r="A18" s="155" t="s">
        <v>179</v>
      </c>
      <c r="B18" s="163" t="s">
        <v>180</v>
      </c>
      <c r="C18" s="157">
        <v>500</v>
      </c>
      <c r="D18" s="157"/>
    </row>
    <row r="19" spans="1:7" ht="24.75" customHeight="1">
      <c r="A19" s="155" t="s">
        <v>181</v>
      </c>
      <c r="B19" s="163" t="s">
        <v>182</v>
      </c>
      <c r="C19" s="168">
        <v>200000</v>
      </c>
      <c r="D19" s="168">
        <v>17870</v>
      </c>
    </row>
    <row r="20" spans="1:7" ht="24.75" customHeight="1">
      <c r="A20" s="155" t="s">
        <v>232</v>
      </c>
      <c r="B20" s="163"/>
      <c r="C20" s="157">
        <v>500</v>
      </c>
      <c r="D20" s="157"/>
    </row>
    <row r="21" spans="1:7" ht="19.5" customHeight="1" thickBot="1">
      <c r="A21" s="155" t="s">
        <v>233</v>
      </c>
      <c r="B21" s="163"/>
      <c r="C21" s="158">
        <v>5300</v>
      </c>
      <c r="D21" s="158">
        <v>70</v>
      </c>
    </row>
    <row r="22" spans="1:7" ht="20.25" customHeight="1" thickBot="1">
      <c r="A22" s="159" t="s">
        <v>81</v>
      </c>
      <c r="B22" s="160"/>
      <c r="C22" s="169">
        <f>SUM(C15+C16+C17+C18+C19+C20+C21)</f>
        <v>374300</v>
      </c>
      <c r="D22" s="169">
        <f>SUM(D15:D21)</f>
        <v>18242</v>
      </c>
      <c r="G22" s="170"/>
    </row>
    <row r="23" spans="1:7">
      <c r="A23" s="171" t="s">
        <v>183</v>
      </c>
      <c r="B23" s="163" t="s">
        <v>136</v>
      </c>
      <c r="C23" s="172"/>
      <c r="D23" s="172"/>
    </row>
    <row r="24" spans="1:7">
      <c r="A24" s="173" t="s">
        <v>184</v>
      </c>
      <c r="B24" s="163" t="s">
        <v>185</v>
      </c>
      <c r="C24" s="157">
        <v>50000</v>
      </c>
      <c r="D24" s="157"/>
    </row>
    <row r="25" spans="1:7">
      <c r="A25" s="173" t="s">
        <v>234</v>
      </c>
      <c r="B25" s="153"/>
      <c r="C25" s="158">
        <v>500</v>
      </c>
      <c r="D25" s="158"/>
    </row>
    <row r="26" spans="1:7" ht="24" thickBot="1">
      <c r="A26" s="173" t="s">
        <v>235</v>
      </c>
      <c r="B26" s="153"/>
      <c r="C26" s="158"/>
      <c r="D26" s="158"/>
    </row>
    <row r="27" spans="1:7" ht="20.25" customHeight="1" thickBot="1">
      <c r="A27" s="159" t="s">
        <v>81</v>
      </c>
      <c r="B27" s="160"/>
      <c r="C27" s="169">
        <f>SUM(C24+C25)</f>
        <v>50500</v>
      </c>
      <c r="D27" s="169">
        <f>SUM(D24:D26)</f>
        <v>0</v>
      </c>
    </row>
    <row r="28" spans="1:7">
      <c r="A28" s="152" t="s">
        <v>186</v>
      </c>
      <c r="B28" s="163" t="s">
        <v>137</v>
      </c>
      <c r="C28" s="166"/>
      <c r="D28" s="174"/>
    </row>
    <row r="29" spans="1:7">
      <c r="A29" s="404" t="s">
        <v>236</v>
      </c>
      <c r="B29" s="163" t="s">
        <v>187</v>
      </c>
      <c r="C29" s="157">
        <v>90000</v>
      </c>
      <c r="D29" s="157" t="s">
        <v>5</v>
      </c>
    </row>
    <row r="30" spans="1:7" ht="19.5" customHeight="1">
      <c r="A30" s="155" t="s">
        <v>237</v>
      </c>
      <c r="B30" s="153" t="s">
        <v>229</v>
      </c>
      <c r="C30" s="158">
        <v>1500</v>
      </c>
      <c r="D30" s="158">
        <v>34500</v>
      </c>
    </row>
    <row r="31" spans="1:7" ht="19.5" customHeight="1">
      <c r="A31" s="155" t="s">
        <v>238</v>
      </c>
      <c r="B31" s="153" t="s">
        <v>230</v>
      </c>
      <c r="C31" s="157">
        <v>500</v>
      </c>
      <c r="D31" s="157"/>
    </row>
    <row r="32" spans="1:7" ht="19.5" customHeight="1" thickBot="1">
      <c r="A32" s="155" t="s">
        <v>239</v>
      </c>
      <c r="B32" s="153" t="s">
        <v>231</v>
      </c>
      <c r="C32" s="158">
        <v>1000</v>
      </c>
      <c r="D32" s="158"/>
    </row>
    <row r="33" spans="1:7" ht="19.5" customHeight="1" thickBot="1">
      <c r="A33" s="159" t="s">
        <v>81</v>
      </c>
      <c r="B33" s="175"/>
      <c r="C33" s="169">
        <f>SUM(C29:C32)</f>
        <v>93000</v>
      </c>
      <c r="D33" s="169">
        <f>SUM(D29:D30)</f>
        <v>34500</v>
      </c>
    </row>
    <row r="34" spans="1:7" ht="20.25" customHeight="1">
      <c r="A34" s="176" t="s">
        <v>188</v>
      </c>
      <c r="B34" s="159"/>
      <c r="C34" s="156"/>
      <c r="D34" s="156"/>
    </row>
    <row r="35" spans="1:7" ht="19.5" customHeight="1">
      <c r="A35" s="176" t="s">
        <v>189</v>
      </c>
      <c r="B35" s="159">
        <v>415000</v>
      </c>
      <c r="C35" s="156"/>
      <c r="D35" s="156"/>
    </row>
    <row r="36" spans="1:7" ht="18.75" customHeight="1">
      <c r="A36" s="155" t="s">
        <v>190</v>
      </c>
      <c r="B36" s="159">
        <v>421006</v>
      </c>
      <c r="C36" s="157">
        <v>1000000</v>
      </c>
      <c r="D36" s="157">
        <v>118516.46</v>
      </c>
    </row>
    <row r="37" spans="1:7">
      <c r="A37" s="155" t="s">
        <v>191</v>
      </c>
      <c r="B37" s="159">
        <v>421007</v>
      </c>
      <c r="C37" s="157">
        <v>3000000</v>
      </c>
      <c r="D37" s="156">
        <v>216121.42</v>
      </c>
    </row>
    <row r="38" spans="1:7" ht="18.75" customHeight="1">
      <c r="A38" s="155" t="s">
        <v>241</v>
      </c>
      <c r="B38" s="177">
        <v>421002</v>
      </c>
      <c r="C38" s="168">
        <v>5014500</v>
      </c>
      <c r="D38" s="168" t="s">
        <v>192</v>
      </c>
    </row>
    <row r="39" spans="1:7" ht="20.25" customHeight="1">
      <c r="A39" s="155" t="s">
        <v>193</v>
      </c>
      <c r="B39" s="159">
        <v>421004</v>
      </c>
      <c r="C39" s="157">
        <v>4280000</v>
      </c>
      <c r="D39" s="156">
        <v>280259.78000000003</v>
      </c>
    </row>
    <row r="40" spans="1:7" ht="21.75" customHeight="1">
      <c r="A40" s="178" t="s">
        <v>194</v>
      </c>
      <c r="B40" s="179">
        <v>421005</v>
      </c>
      <c r="C40" s="168">
        <v>160000</v>
      </c>
      <c r="D40" s="405" t="s">
        <v>5</v>
      </c>
    </row>
    <row r="41" spans="1:7" ht="21.75" customHeight="1" thickBot="1">
      <c r="A41" s="180"/>
      <c r="B41" s="181"/>
      <c r="C41" s="182"/>
      <c r="D41" s="406"/>
    </row>
    <row r="42" spans="1:7" ht="21.75" customHeight="1">
      <c r="A42" s="429" t="s">
        <v>222</v>
      </c>
      <c r="B42" s="429"/>
      <c r="C42" s="429"/>
      <c r="D42" s="429"/>
    </row>
    <row r="43" spans="1:7" ht="21.75" customHeight="1">
      <c r="A43" s="430" t="s">
        <v>1</v>
      </c>
      <c r="B43" s="432" t="s">
        <v>94</v>
      </c>
      <c r="C43" s="434" t="s">
        <v>92</v>
      </c>
      <c r="D43" s="432" t="s">
        <v>105</v>
      </c>
    </row>
    <row r="44" spans="1:7" ht="21.75" customHeight="1" thickBot="1">
      <c r="A44" s="431"/>
      <c r="B44" s="433"/>
      <c r="C44" s="435"/>
      <c r="D44" s="436"/>
    </row>
    <row r="45" spans="1:7" ht="18.75" customHeight="1">
      <c r="A45" s="155" t="s">
        <v>240</v>
      </c>
      <c r="B45" s="159">
        <v>421011</v>
      </c>
      <c r="C45" s="157">
        <v>500</v>
      </c>
      <c r="D45" s="157" t="s">
        <v>5</v>
      </c>
      <c r="G45" s="67" t="s">
        <v>97</v>
      </c>
    </row>
    <row r="46" spans="1:7" ht="20.25" customHeight="1">
      <c r="A46" s="403" t="s">
        <v>195</v>
      </c>
      <c r="B46" s="177">
        <v>421012</v>
      </c>
      <c r="C46" s="168">
        <v>25000</v>
      </c>
      <c r="D46" s="168" t="s">
        <v>5</v>
      </c>
    </row>
    <row r="47" spans="1:7">
      <c r="A47" s="187" t="s">
        <v>196</v>
      </c>
      <c r="B47" s="188" t="s">
        <v>197</v>
      </c>
      <c r="C47" s="279">
        <v>60000</v>
      </c>
      <c r="D47" s="185" t="s">
        <v>5</v>
      </c>
    </row>
    <row r="48" spans="1:7">
      <c r="A48" s="183" t="s">
        <v>198</v>
      </c>
      <c r="B48" s="184">
        <v>421014</v>
      </c>
      <c r="C48" s="279">
        <v>85000</v>
      </c>
      <c r="D48" s="185" t="s">
        <v>5</v>
      </c>
    </row>
    <row r="49" spans="1:7">
      <c r="A49" s="186" t="s">
        <v>199</v>
      </c>
      <c r="B49" s="81">
        <v>421015</v>
      </c>
      <c r="C49" s="279">
        <v>2073700</v>
      </c>
      <c r="D49" s="185">
        <v>649408</v>
      </c>
      <c r="G49" s="170"/>
    </row>
    <row r="50" spans="1:7">
      <c r="A50" s="187" t="s">
        <v>200</v>
      </c>
      <c r="B50" s="188" t="s">
        <v>201</v>
      </c>
      <c r="C50" s="280">
        <v>5000</v>
      </c>
      <c r="D50" s="189" t="s">
        <v>5</v>
      </c>
    </row>
    <row r="51" spans="1:7" ht="24" thickBot="1">
      <c r="A51" s="187" t="s">
        <v>102</v>
      </c>
      <c r="B51" s="188"/>
      <c r="C51" s="281">
        <v>1000</v>
      </c>
      <c r="D51" s="190" t="s">
        <v>5</v>
      </c>
    </row>
    <row r="52" spans="1:7" ht="24" thickBot="1">
      <c r="A52" s="191" t="s">
        <v>81</v>
      </c>
      <c r="B52" s="188"/>
      <c r="C52" s="282">
        <f>SUM(C36+C37+C38+C39+C40+C45+C46+C47+C48+C49+C50+C51)</f>
        <v>15704700</v>
      </c>
      <c r="D52" s="192">
        <f>SUM(D36+D37+D39+D49)</f>
        <v>1264305.6600000001</v>
      </c>
    </row>
    <row r="53" spans="1:7">
      <c r="A53" s="193" t="s">
        <v>202</v>
      </c>
      <c r="B53" s="188" t="s">
        <v>139</v>
      </c>
      <c r="C53" s="194"/>
      <c r="D53" s="195"/>
    </row>
    <row r="54" spans="1:7" ht="24" thickBot="1">
      <c r="A54" s="186" t="s">
        <v>203</v>
      </c>
      <c r="B54" s="81">
        <v>416001</v>
      </c>
      <c r="C54" s="279">
        <v>500</v>
      </c>
      <c r="D54" s="185" t="s">
        <v>5</v>
      </c>
    </row>
    <row r="55" spans="1:7" ht="24" thickBot="1">
      <c r="A55" s="196" t="s">
        <v>81</v>
      </c>
      <c r="B55" s="80"/>
      <c r="C55" s="282">
        <f>SUM(C54)</f>
        <v>500</v>
      </c>
      <c r="D55" s="197" t="s">
        <v>5</v>
      </c>
    </row>
    <row r="56" spans="1:7">
      <c r="A56" s="198" t="s">
        <v>204</v>
      </c>
      <c r="B56" s="199">
        <v>430000</v>
      </c>
      <c r="C56" s="200"/>
      <c r="D56" s="201"/>
    </row>
    <row r="57" spans="1:7">
      <c r="A57" s="202" t="s">
        <v>213</v>
      </c>
      <c r="B57" s="203" t="s">
        <v>140</v>
      </c>
      <c r="C57" s="204"/>
      <c r="D57" s="78"/>
    </row>
    <row r="58" spans="1:7">
      <c r="A58" s="294" t="s">
        <v>214</v>
      </c>
      <c r="B58" s="199">
        <v>431002</v>
      </c>
      <c r="C58" s="283">
        <v>9000000</v>
      </c>
      <c r="D58" s="189">
        <v>1527731</v>
      </c>
    </row>
    <row r="59" spans="1:7" ht="24" thickBot="1">
      <c r="A59" s="196" t="s">
        <v>81</v>
      </c>
      <c r="B59" s="79"/>
      <c r="C59" s="284">
        <f>SUM(C58)</f>
        <v>9000000</v>
      </c>
      <c r="D59" s="205">
        <f>SUM(D58)</f>
        <v>1527731</v>
      </c>
    </row>
    <row r="60" spans="1:7" ht="24" thickBot="1">
      <c r="A60" s="206" t="s">
        <v>93</v>
      </c>
      <c r="B60" s="207"/>
      <c r="C60" s="285">
        <f>SUM(C13+C22+C27+C33+C52+C55+C59)</f>
        <v>26100000</v>
      </c>
      <c r="D60" s="208">
        <f>SUM(D13+D22+D27+D33+D52+D59)</f>
        <v>2847393.22</v>
      </c>
    </row>
    <row r="61" spans="1:7" ht="24" thickTop="1"/>
  </sheetData>
  <mergeCells count="13">
    <mergeCell ref="A43:A44"/>
    <mergeCell ref="B43:B44"/>
    <mergeCell ref="C43:C44"/>
    <mergeCell ref="D43:D44"/>
    <mergeCell ref="B5:B6"/>
    <mergeCell ref="A5:A6"/>
    <mergeCell ref="C5:C6"/>
    <mergeCell ref="D5:D6"/>
    <mergeCell ref="A1:D1"/>
    <mergeCell ref="A2:D2"/>
    <mergeCell ref="A3:D3"/>
    <mergeCell ref="A4:D4"/>
    <mergeCell ref="A42:D42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>
      <selection activeCell="G34" sqref="G34"/>
    </sheetView>
  </sheetViews>
  <sheetFormatPr defaultRowHeight="23.25"/>
  <cols>
    <col min="1" max="1" width="13.42578125" style="6" customWidth="1"/>
    <col min="2" max="2" width="15.42578125" style="6" customWidth="1"/>
    <col min="3" max="3" width="14.85546875" style="6" customWidth="1"/>
    <col min="4" max="4" width="13.28515625" style="6" customWidth="1"/>
    <col min="5" max="5" width="13" style="6" customWidth="1"/>
    <col min="6" max="6" width="18.5703125" style="6" customWidth="1"/>
    <col min="7" max="7" width="11.7109375" style="6" customWidth="1"/>
    <col min="8" max="16384" width="9.140625" style="6"/>
  </cols>
  <sheetData>
    <row r="1" spans="1:10">
      <c r="A1" s="440" t="s">
        <v>32</v>
      </c>
      <c r="B1" s="440"/>
      <c r="C1" s="440"/>
      <c r="D1" s="441"/>
      <c r="E1" s="247"/>
      <c r="F1" s="248"/>
      <c r="G1" s="248"/>
    </row>
    <row r="2" spans="1:10">
      <c r="A2" s="442" t="s">
        <v>33</v>
      </c>
      <c r="B2" s="442"/>
      <c r="C2" s="442"/>
      <c r="D2" s="443"/>
      <c r="E2" s="249"/>
      <c r="F2" s="250"/>
      <c r="G2" s="250"/>
      <c r="H2" s="7"/>
    </row>
    <row r="3" spans="1:10">
      <c r="A3" s="248" t="s">
        <v>249</v>
      </c>
      <c r="B3" s="247"/>
      <c r="C3" s="248"/>
      <c r="D3" s="248"/>
      <c r="E3" s="247"/>
      <c r="F3" s="252">
        <v>13763208</v>
      </c>
      <c r="G3" s="248"/>
      <c r="H3" s="7"/>
    </row>
    <row r="4" spans="1:10">
      <c r="A4" s="248" t="s">
        <v>68</v>
      </c>
      <c r="B4" s="251"/>
      <c r="C4" s="248"/>
      <c r="D4" s="248"/>
      <c r="E4" s="247"/>
      <c r="F4" s="252"/>
      <c r="G4" s="248"/>
    </row>
    <row r="5" spans="1:10" ht="15" customHeight="1">
      <c r="A5" s="248"/>
      <c r="B5" s="253"/>
      <c r="C5" s="248"/>
      <c r="D5" s="248"/>
      <c r="E5" s="247"/>
      <c r="F5" s="248"/>
      <c r="G5" s="248"/>
      <c r="H5" s="43"/>
      <c r="I5" s="20"/>
      <c r="J5" s="42"/>
    </row>
    <row r="6" spans="1:10">
      <c r="A6" s="254" t="s">
        <v>205</v>
      </c>
      <c r="B6" s="253"/>
      <c r="C6" s="248"/>
      <c r="D6" s="248"/>
      <c r="E6" s="247"/>
      <c r="F6" s="248"/>
      <c r="G6" s="248"/>
    </row>
    <row r="7" spans="1:10">
      <c r="A7" s="255" t="s">
        <v>74</v>
      </c>
      <c r="B7" s="256" t="s">
        <v>75</v>
      </c>
      <c r="C7" s="257" t="s">
        <v>77</v>
      </c>
      <c r="D7" s="253"/>
      <c r="E7" s="258"/>
      <c r="F7" s="248"/>
      <c r="G7" s="248"/>
    </row>
    <row r="8" spans="1:10">
      <c r="A8" s="255" t="s">
        <v>209</v>
      </c>
      <c r="B8" s="251" t="s">
        <v>210</v>
      </c>
      <c r="C8" s="259">
        <v>1000</v>
      </c>
      <c r="D8" s="248"/>
      <c r="E8" s="247"/>
      <c r="F8" s="248"/>
      <c r="G8" s="248"/>
    </row>
    <row r="9" spans="1:10">
      <c r="A9" s="255" t="s">
        <v>250</v>
      </c>
      <c r="B9" s="251" t="s">
        <v>252</v>
      </c>
      <c r="C9" s="259">
        <v>4775</v>
      </c>
      <c r="D9" s="248"/>
      <c r="E9" s="247"/>
      <c r="F9" s="260"/>
      <c r="G9" s="248" t="s">
        <v>97</v>
      </c>
    </row>
    <row r="10" spans="1:10" ht="20.25" customHeight="1">
      <c r="A10" s="255" t="s">
        <v>250</v>
      </c>
      <c r="B10" s="251" t="s">
        <v>253</v>
      </c>
      <c r="C10" s="259">
        <v>9239.01</v>
      </c>
      <c r="D10" s="248" t="s">
        <v>97</v>
      </c>
      <c r="E10" s="247"/>
      <c r="F10" s="261" t="s">
        <v>97</v>
      </c>
      <c r="G10" s="248" t="s">
        <v>97</v>
      </c>
    </row>
    <row r="11" spans="1:10" ht="21" customHeight="1">
      <c r="A11" s="255" t="s">
        <v>250</v>
      </c>
      <c r="B11" s="251" t="s">
        <v>254</v>
      </c>
      <c r="C11" s="259">
        <v>49232.76</v>
      </c>
      <c r="D11" s="248"/>
      <c r="E11" s="247"/>
      <c r="F11" s="262" t="s">
        <v>97</v>
      </c>
      <c r="G11" s="248" t="s">
        <v>97</v>
      </c>
      <c r="H11" s="6" t="s">
        <v>97</v>
      </c>
    </row>
    <row r="12" spans="1:10">
      <c r="A12" s="255" t="s">
        <v>250</v>
      </c>
      <c r="B12" s="251" t="s">
        <v>255</v>
      </c>
      <c r="C12" s="252">
        <v>38758.5</v>
      </c>
      <c r="D12" s="248"/>
      <c r="E12" s="247"/>
      <c r="F12" s="262"/>
      <c r="G12" s="248" t="s">
        <v>97</v>
      </c>
    </row>
    <row r="13" spans="1:10">
      <c r="A13" s="255" t="s">
        <v>250</v>
      </c>
      <c r="B13" s="251" t="s">
        <v>256</v>
      </c>
      <c r="C13" s="252">
        <v>5745.79</v>
      </c>
      <c r="D13" s="248"/>
      <c r="E13" s="247"/>
      <c r="F13" s="248"/>
      <c r="G13" s="248" t="s">
        <v>97</v>
      </c>
    </row>
    <row r="14" spans="1:10">
      <c r="A14" s="255" t="s">
        <v>250</v>
      </c>
      <c r="B14" s="255" t="s">
        <v>257</v>
      </c>
      <c r="C14" s="263">
        <v>30672.18</v>
      </c>
      <c r="D14" s="248" t="s">
        <v>97</v>
      </c>
      <c r="E14" s="247"/>
      <c r="F14" s="263"/>
      <c r="G14" s="248"/>
      <c r="H14" s="6" t="s">
        <v>97</v>
      </c>
    </row>
    <row r="15" spans="1:10" ht="21" customHeight="1">
      <c r="A15" s="255" t="s">
        <v>250</v>
      </c>
      <c r="B15" s="255" t="s">
        <v>258</v>
      </c>
      <c r="C15" s="252">
        <v>1050</v>
      </c>
      <c r="D15" s="248"/>
      <c r="E15" s="247"/>
      <c r="F15" s="350"/>
      <c r="G15" s="248" t="s">
        <v>97</v>
      </c>
    </row>
    <row r="16" spans="1:10" ht="19.5" customHeight="1">
      <c r="A16" s="255" t="s">
        <v>251</v>
      </c>
      <c r="B16" s="255"/>
      <c r="C16" s="252"/>
      <c r="D16" s="248"/>
      <c r="E16" s="247"/>
      <c r="F16" s="259">
        <f>SUM(C8+C9+C10+C11+C12+C13+C14+C15)</f>
        <v>140473.24</v>
      </c>
      <c r="G16" s="248"/>
    </row>
    <row r="17" spans="1:7" ht="19.5" customHeight="1" thickBot="1">
      <c r="A17" s="255"/>
      <c r="B17" s="255"/>
      <c r="C17" s="252"/>
      <c r="D17" s="248"/>
      <c r="E17" s="247"/>
      <c r="F17" s="351">
        <f>SUM(F3-F16)</f>
        <v>13622734.76</v>
      </c>
      <c r="G17" s="248"/>
    </row>
    <row r="18" spans="1:7" ht="19.5" customHeight="1" thickTop="1">
      <c r="A18" s="255"/>
      <c r="B18" s="255"/>
      <c r="C18" s="252"/>
      <c r="D18" s="248"/>
      <c r="E18" s="247"/>
      <c r="F18" s="259"/>
      <c r="G18" s="248"/>
    </row>
    <row r="19" spans="1:7" ht="19.5" customHeight="1">
      <c r="A19" s="255"/>
      <c r="B19" s="255"/>
      <c r="C19" s="252"/>
      <c r="D19" s="248"/>
      <c r="E19" s="247"/>
      <c r="F19" s="259"/>
      <c r="G19" s="248"/>
    </row>
    <row r="20" spans="1:7" ht="19.5" customHeight="1">
      <c r="A20" s="255"/>
      <c r="B20" s="255"/>
      <c r="C20" s="252"/>
      <c r="D20" s="248"/>
      <c r="E20" s="247"/>
      <c r="F20" s="259"/>
      <c r="G20" s="248"/>
    </row>
    <row r="21" spans="1:7" ht="19.5" customHeight="1">
      <c r="A21" s="255"/>
      <c r="B21" s="255"/>
      <c r="C21" s="252"/>
      <c r="D21" s="248"/>
      <c r="E21" s="247"/>
      <c r="F21" s="259"/>
      <c r="G21" s="248"/>
    </row>
    <row r="22" spans="1:7" ht="19.5" customHeight="1">
      <c r="A22" s="255"/>
      <c r="B22" s="255"/>
      <c r="C22" s="252"/>
      <c r="D22" s="248"/>
      <c r="E22" s="247"/>
      <c r="F22" s="259"/>
      <c r="G22" s="248"/>
    </row>
    <row r="23" spans="1:7" ht="19.5" customHeight="1">
      <c r="A23" s="255"/>
      <c r="B23" s="255"/>
      <c r="C23" s="252"/>
      <c r="D23" s="248"/>
      <c r="E23" s="247"/>
      <c r="F23" s="259"/>
      <c r="G23" s="248"/>
    </row>
    <row r="24" spans="1:7" ht="19.5" customHeight="1">
      <c r="A24" s="255"/>
      <c r="B24" s="255"/>
      <c r="C24" s="252"/>
      <c r="D24" s="248"/>
      <c r="E24" s="247"/>
      <c r="F24" s="259"/>
      <c r="G24" s="248"/>
    </row>
    <row r="25" spans="1:7" ht="13.5" customHeight="1">
      <c r="A25" s="248"/>
      <c r="B25" s="257"/>
      <c r="C25" s="248"/>
      <c r="D25" s="248"/>
      <c r="E25" s="247"/>
      <c r="F25" s="259"/>
      <c r="G25" s="248"/>
    </row>
    <row r="26" spans="1:7" ht="18" customHeight="1">
      <c r="A26" s="264" t="s">
        <v>34</v>
      </c>
      <c r="B26" s="265"/>
      <c r="C26" s="248"/>
      <c r="D26" s="248"/>
      <c r="E26" s="266" t="s">
        <v>80</v>
      </c>
      <c r="F26" s="248"/>
      <c r="G26" s="248"/>
    </row>
    <row r="27" spans="1:7">
      <c r="A27" s="248" t="s">
        <v>76</v>
      </c>
      <c r="B27" s="248"/>
      <c r="C27" s="248"/>
      <c r="D27" s="248"/>
      <c r="E27" s="247" t="s">
        <v>99</v>
      </c>
      <c r="F27" s="253"/>
      <c r="G27" s="248"/>
    </row>
    <row r="28" spans="1:7">
      <c r="A28" s="248"/>
      <c r="B28" s="257" t="s">
        <v>65</v>
      </c>
      <c r="C28" s="248"/>
      <c r="D28" s="248"/>
      <c r="E28" s="247" t="s">
        <v>100</v>
      </c>
      <c r="F28" s="251"/>
      <c r="G28" s="248"/>
    </row>
    <row r="29" spans="1:7" ht="18" customHeight="1">
      <c r="A29" s="248"/>
      <c r="B29" s="257" t="s">
        <v>35</v>
      </c>
      <c r="C29" s="248"/>
      <c r="D29" s="248"/>
      <c r="E29" s="247" t="s">
        <v>82</v>
      </c>
      <c r="F29" s="251"/>
      <c r="G29" s="248"/>
    </row>
    <row r="30" spans="1:7" ht="20.25" customHeight="1">
      <c r="A30" s="248"/>
      <c r="B30" s="257" t="s">
        <v>259</v>
      </c>
      <c r="C30" s="248"/>
      <c r="D30" s="248"/>
      <c r="E30" s="247" t="s">
        <v>260</v>
      </c>
      <c r="F30" s="256"/>
      <c r="G30" s="248"/>
    </row>
    <row r="31" spans="1:7">
      <c r="D31" s="7"/>
      <c r="E31" s="7"/>
    </row>
    <row r="32" spans="1:7">
      <c r="D32" s="7"/>
      <c r="E32" s="7"/>
    </row>
    <row r="33" spans="1:5">
      <c r="D33" s="7"/>
      <c r="E33" s="7"/>
    </row>
    <row r="34" spans="1:5">
      <c r="A34" s="17"/>
      <c r="B34" s="7"/>
      <c r="C34" s="28"/>
    </row>
    <row r="35" spans="1:5">
      <c r="A35" s="24"/>
      <c r="B35" s="7"/>
    </row>
    <row r="36" spans="1:5">
      <c r="A36" s="7"/>
      <c r="B36" s="7"/>
    </row>
    <row r="37" spans="1:5">
      <c r="A37" s="7"/>
      <c r="B37" s="7"/>
    </row>
    <row r="38" spans="1:5">
      <c r="A38" s="7"/>
      <c r="B38" s="7"/>
    </row>
    <row r="39" spans="1:5">
      <c r="A39" s="7"/>
      <c r="B39" s="7"/>
    </row>
    <row r="40" spans="1:5">
      <c r="A40" s="21"/>
      <c r="B40" s="7"/>
    </row>
    <row r="41" spans="1:5">
      <c r="A41" s="21"/>
      <c r="B41" s="7"/>
    </row>
    <row r="42" spans="1:5">
      <c r="A42" s="20"/>
      <c r="B42" s="7"/>
    </row>
    <row r="43" spans="1:5">
      <c r="A43" s="7"/>
      <c r="B43" s="7"/>
    </row>
    <row r="44" spans="1:5">
      <c r="A44" s="7"/>
      <c r="B44" s="7"/>
    </row>
    <row r="45" spans="1:5">
      <c r="A45" s="7"/>
      <c r="B45" s="7"/>
    </row>
    <row r="46" spans="1:5">
      <c r="A46" s="7"/>
      <c r="B46" s="7"/>
    </row>
    <row r="47" spans="1:5">
      <c r="A47" s="7"/>
      <c r="B47" s="7"/>
    </row>
    <row r="48" spans="1:5">
      <c r="A48" s="7"/>
      <c r="B48" s="7"/>
    </row>
    <row r="49" spans="1:2">
      <c r="A49" s="7"/>
      <c r="B49" s="7"/>
    </row>
    <row r="50" spans="1:2">
      <c r="B50" s="7"/>
    </row>
    <row r="51" spans="1:2">
      <c r="B51" s="7"/>
    </row>
    <row r="52" spans="1:2">
      <c r="B52" s="7"/>
    </row>
    <row r="53" spans="1:2">
      <c r="B53" s="7"/>
    </row>
    <row r="54" spans="1:2">
      <c r="B54" s="7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B8" sqref="B8"/>
    </sheetView>
  </sheetViews>
  <sheetFormatPr defaultRowHeight="23.25"/>
  <cols>
    <col min="1" max="1" width="59" style="6" customWidth="1"/>
    <col min="2" max="2" width="10.140625" style="6" customWidth="1"/>
    <col min="3" max="16384" width="9.140625" style="6"/>
  </cols>
  <sheetData>
    <row r="1" spans="1:2">
      <c r="A1" s="444" t="s">
        <v>17</v>
      </c>
      <c r="B1" s="444"/>
    </row>
    <row r="2" spans="1:2">
      <c r="A2" s="444" t="s">
        <v>246</v>
      </c>
      <c r="B2" s="444"/>
    </row>
    <row r="3" spans="1:2">
      <c r="A3" s="136" t="s">
        <v>157</v>
      </c>
      <c r="B3" s="136"/>
    </row>
    <row r="4" spans="1:2">
      <c r="A4" s="136"/>
      <c r="B4" s="136"/>
    </row>
    <row r="5" spans="1:2">
      <c r="A5" s="6" t="s">
        <v>219</v>
      </c>
      <c r="B5" s="72">
        <v>120.2</v>
      </c>
    </row>
    <row r="6" spans="1:2">
      <c r="A6" s="6" t="s">
        <v>158</v>
      </c>
      <c r="B6" s="72">
        <v>144.24</v>
      </c>
    </row>
    <row r="7" spans="1:2">
      <c r="A7" s="6" t="s">
        <v>159</v>
      </c>
      <c r="B7" s="26">
        <v>1654.57</v>
      </c>
    </row>
    <row r="8" spans="1:2">
      <c r="A8" s="6" t="s">
        <v>247</v>
      </c>
      <c r="B8" s="26">
        <v>38000</v>
      </c>
    </row>
    <row r="9" spans="1:2" ht="24" thickBot="1">
      <c r="B9" s="372">
        <f>SUM(B5:B8)</f>
        <v>39919.01</v>
      </c>
    </row>
    <row r="10" spans="1:2" ht="24" thickTop="1"/>
  </sheetData>
  <mergeCells count="2">
    <mergeCell ref="A2:B2"/>
    <mergeCell ref="A1:B1"/>
  </mergeCells>
  <phoneticPr fontId="0" type="noConversion"/>
  <pageMargins left="2.15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8" sqref="B8"/>
    </sheetView>
  </sheetViews>
  <sheetFormatPr defaultRowHeight="23.25"/>
  <cols>
    <col min="1" max="1" width="55.140625" style="6" customWidth="1"/>
    <col min="2" max="2" width="10.7109375" style="6" customWidth="1"/>
    <col min="3" max="16384" width="9.140625" style="6"/>
  </cols>
  <sheetData>
    <row r="1" spans="1:3">
      <c r="A1" s="444" t="s">
        <v>17</v>
      </c>
      <c r="B1" s="444"/>
      <c r="C1" s="27"/>
    </row>
    <row r="2" spans="1:3">
      <c r="A2" s="444" t="s">
        <v>248</v>
      </c>
      <c r="B2" s="444"/>
      <c r="C2" s="27"/>
    </row>
    <row r="3" spans="1:3">
      <c r="A3" s="445" t="s">
        <v>156</v>
      </c>
      <c r="B3" s="445"/>
      <c r="C3" s="25"/>
    </row>
    <row r="5" spans="1:3">
      <c r="A5" s="6" t="s">
        <v>98</v>
      </c>
      <c r="B5" s="26">
        <v>157.75</v>
      </c>
    </row>
    <row r="6" spans="1:3">
      <c r="A6" s="6" t="s">
        <v>91</v>
      </c>
      <c r="B6" s="26">
        <v>15766.89</v>
      </c>
    </row>
    <row r="7" spans="1:3">
      <c r="A7" s="6" t="s">
        <v>247</v>
      </c>
      <c r="B7" s="373">
        <v>38000</v>
      </c>
    </row>
    <row r="8" spans="1:3" ht="24" thickBot="1">
      <c r="A8" s="6" t="s">
        <v>97</v>
      </c>
      <c r="B8" s="372">
        <f>SUM(B5:B7)</f>
        <v>53924.639999999999</v>
      </c>
    </row>
    <row r="9" spans="1:3" ht="24" thickTop="1"/>
  </sheetData>
  <mergeCells count="3">
    <mergeCell ref="A1:B1"/>
    <mergeCell ref="A2:B2"/>
    <mergeCell ref="A3:B3"/>
  </mergeCells>
  <phoneticPr fontId="0" type="noConversion"/>
  <pageMargins left="2.2200000000000002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9" sqref="B9"/>
    </sheetView>
  </sheetViews>
  <sheetFormatPr defaultRowHeight="23.25"/>
  <cols>
    <col min="1" max="1" width="55.140625" style="6" customWidth="1"/>
    <col min="2" max="2" width="12.140625" style="6" customWidth="1"/>
    <col min="3" max="16384" width="9.140625" style="6"/>
  </cols>
  <sheetData>
    <row r="1" spans="1:3">
      <c r="A1" s="444" t="s">
        <v>17</v>
      </c>
      <c r="B1" s="444"/>
      <c r="C1" s="27"/>
    </row>
    <row r="2" spans="1:3">
      <c r="A2" s="446" t="s">
        <v>244</v>
      </c>
      <c r="B2" s="446"/>
      <c r="C2" s="27"/>
    </row>
    <row r="3" spans="1:3">
      <c r="A3" s="445" t="s">
        <v>156</v>
      </c>
      <c r="B3" s="445"/>
      <c r="C3" s="25"/>
    </row>
    <row r="5" spans="1:3">
      <c r="A5" s="6" t="s">
        <v>70</v>
      </c>
      <c r="B5" s="26">
        <v>120.2</v>
      </c>
    </row>
    <row r="6" spans="1:3">
      <c r="A6" s="6" t="s">
        <v>89</v>
      </c>
      <c r="B6" s="26">
        <v>9650.64</v>
      </c>
    </row>
    <row r="7" spans="1:3">
      <c r="A7" s="6" t="s">
        <v>91</v>
      </c>
      <c r="B7" s="26">
        <v>1654.57</v>
      </c>
    </row>
    <row r="8" spans="1:3">
      <c r="A8" s="6" t="s">
        <v>245</v>
      </c>
      <c r="B8" s="26">
        <v>23500</v>
      </c>
    </row>
    <row r="9" spans="1:3">
      <c r="A9" s="6" t="s">
        <v>83</v>
      </c>
      <c r="B9" s="72">
        <v>163735</v>
      </c>
    </row>
    <row r="10" spans="1:3" ht="24" thickBot="1">
      <c r="B10" s="148">
        <f>SUM(B5:B9)</f>
        <v>198660.41</v>
      </c>
    </row>
    <row r="11" spans="1:3" ht="24" thickTop="1"/>
  </sheetData>
  <mergeCells count="3">
    <mergeCell ref="A1:B1"/>
    <mergeCell ref="A2:B2"/>
    <mergeCell ref="A3:B3"/>
  </mergeCells>
  <phoneticPr fontId="0" type="noConversion"/>
  <pageMargins left="2.283464566929133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9"/>
  <sheetViews>
    <sheetView topLeftCell="A16" zoomScale="75" zoomScaleNormal="73" zoomScaleSheetLayoutView="75" workbookViewId="0">
      <selection activeCell="E26" sqref="E26"/>
    </sheetView>
  </sheetViews>
  <sheetFormatPr defaultRowHeight="21.75"/>
  <cols>
    <col min="1" max="1" width="9.42578125" style="1" customWidth="1"/>
    <col min="2" max="2" width="12.28515625" style="46" customWidth="1"/>
    <col min="3" max="3" width="11.5703125" style="46" customWidth="1"/>
    <col min="4" max="4" width="10" style="4" customWidth="1"/>
    <col min="5" max="5" width="11.28515625" style="4" customWidth="1"/>
    <col min="6" max="6" width="10.5703125" style="4" customWidth="1"/>
    <col min="7" max="7" width="10.140625" style="4" customWidth="1"/>
    <col min="8" max="8" width="10.42578125" style="4" customWidth="1"/>
    <col min="9" max="9" width="10.42578125" style="1" customWidth="1"/>
    <col min="10" max="10" width="6.5703125" style="1" customWidth="1"/>
    <col min="11" max="11" width="10" style="46" customWidth="1"/>
    <col min="12" max="12" width="6" style="1" customWidth="1"/>
    <col min="13" max="13" width="9.5703125" style="1" customWidth="1"/>
    <col min="14" max="14" width="9.28515625" style="1" customWidth="1"/>
    <col min="15" max="15" width="10.140625" style="1" customWidth="1"/>
    <col min="16" max="16" width="11.85546875" style="1" customWidth="1"/>
    <col min="17" max="17" width="8.28515625" style="1" customWidth="1"/>
    <col min="18" max="18" width="5.5703125" style="1" customWidth="1"/>
    <col min="19" max="19" width="12" style="1" customWidth="1"/>
    <col min="20" max="20" width="11.5703125" style="46" customWidth="1"/>
    <col min="21" max="16384" width="9.140625" style="1"/>
  </cols>
  <sheetData>
    <row r="1" spans="1:21" ht="18" customHeight="1">
      <c r="A1" s="447" t="s">
        <v>36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</row>
    <row r="2" spans="1:21">
      <c r="A2" s="447" t="s">
        <v>37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</row>
    <row r="3" spans="1:21">
      <c r="A3" s="451" t="s">
        <v>261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</row>
    <row r="4" spans="1:21" s="56" customFormat="1" ht="21.75" customHeight="1">
      <c r="A4" s="52" t="s">
        <v>38</v>
      </c>
      <c r="B4" s="448" t="s">
        <v>39</v>
      </c>
      <c r="C4" s="449"/>
      <c r="D4" s="83" t="s">
        <v>79</v>
      </c>
      <c r="E4" s="448" t="s">
        <v>66</v>
      </c>
      <c r="F4" s="449"/>
      <c r="G4" s="448" t="s">
        <v>41</v>
      </c>
      <c r="H4" s="449"/>
      <c r="I4" s="448" t="s">
        <v>42</v>
      </c>
      <c r="J4" s="450"/>
      <c r="K4" s="449"/>
      <c r="L4" s="448" t="s">
        <v>40</v>
      </c>
      <c r="M4" s="449"/>
      <c r="N4" s="448" t="s">
        <v>43</v>
      </c>
      <c r="O4" s="449"/>
      <c r="P4" s="448" t="s">
        <v>44</v>
      </c>
      <c r="Q4" s="450"/>
      <c r="R4" s="449"/>
      <c r="S4" s="83" t="s">
        <v>45</v>
      </c>
      <c r="T4" s="452" t="s">
        <v>46</v>
      </c>
    </row>
    <row r="5" spans="1:21" s="57" customFormat="1" thickBot="1">
      <c r="A5" s="54" t="s">
        <v>47</v>
      </c>
      <c r="B5" s="83" t="s">
        <v>48</v>
      </c>
      <c r="C5" s="83" t="s">
        <v>69</v>
      </c>
      <c r="D5" s="83" t="s">
        <v>216</v>
      </c>
      <c r="E5" s="83" t="s">
        <v>67</v>
      </c>
      <c r="F5" s="83" t="s">
        <v>153</v>
      </c>
      <c r="G5" s="83" t="s">
        <v>50</v>
      </c>
      <c r="H5" s="83" t="s">
        <v>154</v>
      </c>
      <c r="I5" s="83" t="s">
        <v>51</v>
      </c>
      <c r="J5" s="83" t="s">
        <v>52</v>
      </c>
      <c r="K5" s="83" t="s">
        <v>101</v>
      </c>
      <c r="L5" s="83" t="s">
        <v>84</v>
      </c>
      <c r="M5" s="83" t="s">
        <v>49</v>
      </c>
      <c r="N5" s="83" t="s">
        <v>53</v>
      </c>
      <c r="O5" s="83" t="s">
        <v>211</v>
      </c>
      <c r="P5" s="83" t="s">
        <v>54</v>
      </c>
      <c r="Q5" s="83" t="s">
        <v>55</v>
      </c>
      <c r="R5" s="83" t="s">
        <v>56</v>
      </c>
      <c r="S5" s="83" t="s">
        <v>57</v>
      </c>
      <c r="T5" s="453"/>
    </row>
    <row r="6" spans="1:21" s="3" customFormat="1" ht="22.5" thickTop="1">
      <c r="A6" s="62">
        <v>522000</v>
      </c>
      <c r="B6" s="101"/>
      <c r="C6" s="101"/>
      <c r="D6" s="101"/>
      <c r="E6" s="101"/>
      <c r="F6" s="101"/>
      <c r="G6" s="101"/>
      <c r="H6" s="101"/>
      <c r="I6" s="101"/>
      <c r="J6" s="102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60"/>
    </row>
    <row r="7" spans="1:21" s="30" customFormat="1" ht="22.5" thickBot="1">
      <c r="A7" s="35" t="s">
        <v>141</v>
      </c>
      <c r="B7" s="98">
        <v>58110</v>
      </c>
      <c r="C7" s="98">
        <v>39970</v>
      </c>
      <c r="D7" s="98"/>
      <c r="E7" s="98"/>
      <c r="F7" s="98"/>
      <c r="G7" s="98"/>
      <c r="H7" s="98"/>
      <c r="I7" s="137">
        <v>13160</v>
      </c>
      <c r="J7" s="99"/>
      <c r="K7" s="98"/>
      <c r="L7" s="98"/>
      <c r="M7" s="98"/>
      <c r="N7" s="98"/>
      <c r="O7" s="98"/>
      <c r="P7" s="98"/>
      <c r="Q7" s="98"/>
      <c r="R7" s="98"/>
      <c r="S7" s="98"/>
      <c r="T7" s="98">
        <v>111240</v>
      </c>
      <c r="U7" s="44"/>
    </row>
    <row r="8" spans="1:21" s="3" customFormat="1" ht="22.5" thickTop="1">
      <c r="A8" s="53" t="s">
        <v>142</v>
      </c>
      <c r="B8" s="103">
        <v>2510</v>
      </c>
      <c r="C8" s="103">
        <v>5080</v>
      </c>
      <c r="D8" s="103"/>
      <c r="E8" s="103"/>
      <c r="F8" s="103"/>
      <c r="G8" s="103"/>
      <c r="H8" s="103"/>
      <c r="I8" s="96"/>
      <c r="J8" s="104"/>
      <c r="K8" s="103"/>
      <c r="L8" s="103"/>
      <c r="M8" s="103"/>
      <c r="N8" s="103"/>
      <c r="O8" s="103"/>
      <c r="P8" s="103"/>
      <c r="Q8" s="103"/>
      <c r="R8" s="103"/>
      <c r="S8" s="103"/>
      <c r="T8" s="103">
        <v>7590</v>
      </c>
      <c r="U8" s="60"/>
    </row>
    <row r="9" spans="1:21" s="3" customFormat="1">
      <c r="A9" s="35" t="s">
        <v>143</v>
      </c>
      <c r="B9" s="98">
        <v>3500</v>
      </c>
      <c r="C9" s="98"/>
      <c r="D9" s="98"/>
      <c r="E9" s="98"/>
      <c r="F9" s="98"/>
      <c r="G9" s="98"/>
      <c r="H9" s="98"/>
      <c r="I9" s="96"/>
      <c r="J9" s="99"/>
      <c r="K9" s="98"/>
      <c r="L9" s="98"/>
      <c r="M9" s="98"/>
      <c r="N9" s="98"/>
      <c r="O9" s="98"/>
      <c r="P9" s="98"/>
      <c r="Q9" s="98"/>
      <c r="R9" s="98"/>
      <c r="S9" s="98"/>
      <c r="T9" s="98">
        <v>3500</v>
      </c>
      <c r="U9" s="60"/>
    </row>
    <row r="10" spans="1:21" s="3" customFormat="1">
      <c r="A10" s="35" t="s">
        <v>144</v>
      </c>
      <c r="B10" s="98">
        <v>79860</v>
      </c>
      <c r="C10" s="98">
        <v>14740</v>
      </c>
      <c r="D10" s="98"/>
      <c r="E10" s="98"/>
      <c r="F10" s="98"/>
      <c r="G10" s="98"/>
      <c r="H10" s="98"/>
      <c r="I10" s="270">
        <v>6530</v>
      </c>
      <c r="J10" s="99"/>
      <c r="K10" s="98"/>
      <c r="L10" s="98"/>
      <c r="M10" s="98"/>
      <c r="N10" s="98"/>
      <c r="O10" s="98"/>
      <c r="P10" s="98"/>
      <c r="Q10" s="98"/>
      <c r="R10" s="98"/>
      <c r="S10" s="98"/>
      <c r="T10" s="98">
        <v>101130</v>
      </c>
      <c r="U10" s="60"/>
    </row>
    <row r="11" spans="1:21" s="3" customFormat="1">
      <c r="A11" s="76" t="s">
        <v>145</v>
      </c>
      <c r="B11" s="105">
        <v>21010</v>
      </c>
      <c r="C11" s="105">
        <v>3210</v>
      </c>
      <c r="D11" s="105"/>
      <c r="E11" s="105"/>
      <c r="F11" s="105"/>
      <c r="G11" s="105"/>
      <c r="H11" s="105"/>
      <c r="I11" s="271">
        <v>1670</v>
      </c>
      <c r="J11" s="106"/>
      <c r="K11" s="105"/>
      <c r="L11" s="105"/>
      <c r="M11" s="105"/>
      <c r="N11" s="105"/>
      <c r="O11" s="105"/>
      <c r="P11" s="105"/>
      <c r="Q11" s="105"/>
      <c r="R11" s="105"/>
      <c r="S11" s="105"/>
      <c r="T11" s="105">
        <v>25890</v>
      </c>
      <c r="U11" s="60"/>
    </row>
    <row r="12" spans="1:21" s="31" customFormat="1">
      <c r="A12" s="308" t="s">
        <v>20</v>
      </c>
      <c r="B12" s="309">
        <v>164990</v>
      </c>
      <c r="C12" s="310">
        <v>63000</v>
      </c>
      <c r="D12" s="309"/>
      <c r="E12" s="309"/>
      <c r="F12" s="309"/>
      <c r="G12" s="309"/>
      <c r="H12" s="309"/>
      <c r="I12" s="309">
        <v>21360</v>
      </c>
      <c r="J12" s="310"/>
      <c r="K12" s="309"/>
      <c r="L12" s="309"/>
      <c r="M12" s="309"/>
      <c r="N12" s="309"/>
      <c r="O12" s="309"/>
      <c r="P12" s="309"/>
      <c r="Q12" s="309"/>
      <c r="R12" s="309"/>
      <c r="S12" s="309"/>
      <c r="T12" s="309">
        <v>249350</v>
      </c>
      <c r="U12" s="45"/>
    </row>
    <row r="13" spans="1:21" s="31" customFormat="1" ht="24" thickBot="1">
      <c r="A13" s="312" t="s">
        <v>85</v>
      </c>
      <c r="B13" s="311">
        <v>164990</v>
      </c>
      <c r="C13" s="311">
        <v>63000</v>
      </c>
      <c r="D13" s="311"/>
      <c r="E13" s="311"/>
      <c r="F13" s="311"/>
      <c r="G13" s="311"/>
      <c r="H13" s="311"/>
      <c r="I13" s="407">
        <v>21360</v>
      </c>
      <c r="J13" s="313"/>
      <c r="K13" s="311"/>
      <c r="L13" s="311"/>
      <c r="M13" s="311"/>
      <c r="N13" s="311"/>
      <c r="O13" s="311"/>
      <c r="P13" s="311"/>
      <c r="Q13" s="311"/>
      <c r="R13" s="311"/>
      <c r="S13" s="311"/>
      <c r="T13" s="407">
        <v>249350</v>
      </c>
      <c r="U13" s="45"/>
    </row>
    <row r="14" spans="1:21" s="58" customFormat="1" ht="16.5" customHeight="1" thickTop="1">
      <c r="A14" s="389" t="s">
        <v>119</v>
      </c>
      <c r="B14" s="355"/>
      <c r="C14" s="369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352"/>
      <c r="U14" s="267"/>
    </row>
    <row r="15" spans="1:21" s="58" customFormat="1" ht="16.5" customHeight="1">
      <c r="A15" s="35" t="s">
        <v>146</v>
      </c>
      <c r="B15" s="365">
        <v>8250</v>
      </c>
      <c r="C15" s="370">
        <v>1250</v>
      </c>
      <c r="D15" s="368"/>
      <c r="E15" s="368"/>
      <c r="F15" s="368"/>
      <c r="G15" s="368"/>
      <c r="H15" s="368"/>
      <c r="I15" s="370">
        <v>1950</v>
      </c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71">
        <v>11450</v>
      </c>
      <c r="U15" s="267"/>
    </row>
    <row r="16" spans="1:21" s="58" customFormat="1" ht="16.5" customHeight="1">
      <c r="A16" s="94" t="s">
        <v>147</v>
      </c>
      <c r="B16" s="390" t="s">
        <v>5</v>
      </c>
      <c r="C16" s="391">
        <v>4775</v>
      </c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3">
        <v>4775</v>
      </c>
      <c r="U16" s="267"/>
    </row>
    <row r="17" spans="1:25" s="58" customFormat="1" ht="16.5" customHeight="1">
      <c r="A17" s="314" t="s">
        <v>20</v>
      </c>
      <c r="B17" s="358">
        <v>8250</v>
      </c>
      <c r="C17" s="356">
        <v>6025</v>
      </c>
      <c r="D17" s="356"/>
      <c r="E17" s="356"/>
      <c r="F17" s="356"/>
      <c r="G17" s="356"/>
      <c r="H17" s="356"/>
      <c r="I17" s="356">
        <v>1950</v>
      </c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9">
        <v>16225</v>
      </c>
      <c r="U17" s="267"/>
    </row>
    <row r="18" spans="1:25" s="58" customFormat="1" ht="16.5" customHeight="1" thickBot="1">
      <c r="A18" s="318" t="s">
        <v>85</v>
      </c>
      <c r="B18" s="313">
        <v>8250</v>
      </c>
      <c r="C18" s="357">
        <v>6025</v>
      </c>
      <c r="D18" s="357"/>
      <c r="E18" s="357"/>
      <c r="F18" s="357"/>
      <c r="G18" s="357"/>
      <c r="H18" s="357"/>
      <c r="I18" s="357">
        <v>1950</v>
      </c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60">
        <v>16225</v>
      </c>
      <c r="U18" s="267"/>
    </row>
    <row r="19" spans="1:25" s="58" customFormat="1" ht="18.75" customHeight="1" thickTop="1">
      <c r="A19" s="268" t="s">
        <v>120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 t="s">
        <v>97</v>
      </c>
      <c r="R19" s="74"/>
      <c r="S19" s="74"/>
      <c r="T19" s="269"/>
      <c r="U19" s="63"/>
    </row>
    <row r="20" spans="1:25" s="286" customFormat="1" ht="18.75" customHeight="1">
      <c r="A20" s="374" t="s">
        <v>226</v>
      </c>
      <c r="B20" s="375">
        <v>82936.05</v>
      </c>
      <c r="C20" s="375"/>
      <c r="D20" s="375"/>
      <c r="E20" s="375"/>
      <c r="F20" s="375"/>
      <c r="G20" s="375"/>
      <c r="H20" s="375"/>
      <c r="I20" s="375"/>
      <c r="J20" s="375"/>
      <c r="K20" s="375"/>
      <c r="L20" s="374"/>
      <c r="M20" s="396"/>
      <c r="N20" s="378"/>
      <c r="O20" s="376"/>
      <c r="P20" s="376"/>
      <c r="Q20" s="376"/>
      <c r="R20" s="376"/>
      <c r="S20" s="376"/>
      <c r="T20" s="377">
        <v>82936.05</v>
      </c>
    </row>
    <row r="21" spans="1:25" s="140" customFormat="1">
      <c r="A21" s="141">
        <v>320400</v>
      </c>
      <c r="B21" s="142">
        <v>24445.22</v>
      </c>
      <c r="C21" s="105">
        <v>1050</v>
      </c>
      <c r="D21" s="143"/>
      <c r="E21" s="144"/>
      <c r="F21" s="76"/>
      <c r="G21" s="105"/>
      <c r="H21" s="105"/>
      <c r="I21" s="145"/>
      <c r="J21" s="146"/>
      <c r="K21" s="144"/>
      <c r="L21" s="146"/>
      <c r="M21" s="143"/>
      <c r="N21" s="147"/>
      <c r="O21" s="292"/>
      <c r="P21" s="146"/>
      <c r="Q21" s="146"/>
      <c r="R21" s="146"/>
      <c r="S21" s="146"/>
      <c r="T21" s="105">
        <v>25495.22</v>
      </c>
    </row>
    <row r="22" spans="1:25" s="59" customFormat="1" ht="23.25">
      <c r="A22" s="321" t="s">
        <v>20</v>
      </c>
      <c r="B22" s="408">
        <v>107381.27</v>
      </c>
      <c r="C22" s="322">
        <v>1050</v>
      </c>
      <c r="D22" s="323"/>
      <c r="E22" s="324"/>
      <c r="F22" s="322"/>
      <c r="G22" s="325"/>
      <c r="H22" s="324"/>
      <c r="I22" s="324"/>
      <c r="J22" s="326"/>
      <c r="K22" s="395"/>
      <c r="L22" s="326"/>
      <c r="M22" s="367"/>
      <c r="N22" s="363"/>
      <c r="O22" s="327"/>
      <c r="P22" s="325"/>
      <c r="Q22" s="326"/>
      <c r="R22" s="326"/>
      <c r="S22" s="326"/>
      <c r="T22" s="409">
        <v>108431.27</v>
      </c>
    </row>
    <row r="23" spans="1:25" s="29" customFormat="1" ht="24" thickBot="1">
      <c r="A23" s="319" t="s">
        <v>85</v>
      </c>
      <c r="B23" s="302">
        <v>107381.27</v>
      </c>
      <c r="C23" s="329">
        <v>1050</v>
      </c>
      <c r="D23" s="320"/>
      <c r="E23" s="320"/>
      <c r="F23" s="329"/>
      <c r="G23" s="362"/>
      <c r="H23" s="331"/>
      <c r="I23" s="366"/>
      <c r="J23" s="312"/>
      <c r="K23" s="362"/>
      <c r="L23" s="312"/>
      <c r="M23" s="331"/>
      <c r="N23" s="364"/>
      <c r="O23" s="366"/>
      <c r="P23" s="320"/>
      <c r="Q23" s="312"/>
      <c r="R23" s="312"/>
      <c r="S23" s="312"/>
      <c r="T23" s="407">
        <v>108431.27</v>
      </c>
    </row>
    <row r="24" spans="1:25" s="3" customFormat="1" ht="22.5" thickTop="1">
      <c r="A24" s="108">
        <v>533000</v>
      </c>
      <c r="B24" s="245"/>
      <c r="C24" s="287"/>
      <c r="D24" s="288"/>
      <c r="E24" s="288"/>
      <c r="F24" s="287"/>
      <c r="G24" s="288"/>
      <c r="H24" s="288"/>
      <c r="I24" s="289"/>
      <c r="J24" s="113"/>
      <c r="K24" s="290"/>
      <c r="L24" s="113"/>
      <c r="M24" s="290"/>
      <c r="N24" s="291"/>
      <c r="O24" s="293"/>
      <c r="P24" s="288"/>
      <c r="Q24" s="113"/>
      <c r="R24" s="113"/>
      <c r="S24" s="113"/>
      <c r="T24" s="100"/>
    </row>
    <row r="25" spans="1:25" s="3" customFormat="1" ht="23.25">
      <c r="A25" s="110">
        <v>330700</v>
      </c>
      <c r="B25" s="119">
        <v>25252</v>
      </c>
      <c r="C25" s="303"/>
      <c r="D25" s="139"/>
      <c r="E25" s="139"/>
      <c r="F25" s="303"/>
      <c r="G25" s="139"/>
      <c r="H25" s="139"/>
      <c r="I25" s="304"/>
      <c r="J25" s="114"/>
      <c r="K25" s="305"/>
      <c r="L25" s="114"/>
      <c r="M25" s="305"/>
      <c r="N25" s="306"/>
      <c r="O25" s="307"/>
      <c r="P25" s="139"/>
      <c r="Q25" s="114"/>
      <c r="R25" s="114"/>
      <c r="S25" s="114"/>
      <c r="T25" s="119">
        <v>25252</v>
      </c>
    </row>
    <row r="26" spans="1:25" s="3" customFormat="1" ht="23.25">
      <c r="A26" s="332" t="s">
        <v>20</v>
      </c>
      <c r="B26" s="410">
        <v>25252</v>
      </c>
      <c r="C26" s="335"/>
      <c r="D26" s="315"/>
      <c r="E26" s="309"/>
      <c r="F26" s="334"/>
      <c r="G26" s="315"/>
      <c r="H26" s="315"/>
      <c r="I26" s="335"/>
      <c r="J26" s="308"/>
      <c r="K26" s="336"/>
      <c r="L26" s="308"/>
      <c r="M26" s="336"/>
      <c r="N26" s="397"/>
      <c r="O26" s="333"/>
      <c r="P26" s="315"/>
      <c r="Q26" s="308"/>
      <c r="R26" s="308"/>
      <c r="S26" s="308"/>
      <c r="T26" s="410">
        <v>25252</v>
      </c>
    </row>
    <row r="27" spans="1:25" s="3" customFormat="1" ht="24" thickBot="1">
      <c r="A27" s="319" t="s">
        <v>85</v>
      </c>
      <c r="B27" s="302">
        <v>25252</v>
      </c>
      <c r="C27" s="329"/>
      <c r="D27" s="320"/>
      <c r="E27" s="362"/>
      <c r="F27" s="329"/>
      <c r="G27" s="320"/>
      <c r="H27" s="320"/>
      <c r="I27" s="330"/>
      <c r="J27" s="312"/>
      <c r="K27" s="331"/>
      <c r="L27" s="312"/>
      <c r="M27" s="331"/>
      <c r="N27" s="398"/>
      <c r="O27" s="328"/>
      <c r="P27" s="320"/>
      <c r="Q27" s="312"/>
      <c r="R27" s="312"/>
      <c r="S27" s="312"/>
      <c r="T27" s="302">
        <v>25252</v>
      </c>
    </row>
    <row r="28" spans="1:25" s="3" customFormat="1" ht="16.5" customHeight="1" thickTop="1">
      <c r="A28" s="108">
        <v>534000</v>
      </c>
      <c r="B28" s="97"/>
      <c r="C28" s="112"/>
      <c r="D28" s="113"/>
      <c r="E28" s="113"/>
      <c r="F28" s="113"/>
      <c r="G28" s="113"/>
      <c r="H28" s="113"/>
      <c r="I28" s="113"/>
      <c r="J28" s="113"/>
      <c r="K28" s="112"/>
      <c r="L28" s="113"/>
      <c r="M28" s="113"/>
      <c r="N28" s="113"/>
      <c r="O28" s="113"/>
      <c r="P28" s="113"/>
      <c r="Q28" s="113"/>
      <c r="R28" s="113"/>
      <c r="S28" s="113"/>
      <c r="T28" s="97"/>
    </row>
    <row r="29" spans="1:25" s="3" customFormat="1" ht="24" thickBot="1">
      <c r="A29" s="109">
        <v>340100</v>
      </c>
      <c r="B29" s="411">
        <v>9239.01</v>
      </c>
      <c r="C29" s="111"/>
      <c r="D29" s="75"/>
      <c r="E29" s="75"/>
      <c r="F29" s="75"/>
      <c r="G29" s="75"/>
      <c r="H29" s="75"/>
      <c r="I29" s="75"/>
      <c r="J29" s="75"/>
      <c r="K29" s="111"/>
      <c r="L29" s="75"/>
      <c r="M29" s="75"/>
      <c r="N29" s="75"/>
      <c r="O29" s="75"/>
      <c r="P29" s="75"/>
      <c r="Q29" s="75"/>
      <c r="R29" s="75"/>
      <c r="S29" s="75"/>
      <c r="T29" s="411">
        <v>9239.01</v>
      </c>
      <c r="W29" s="3" t="s">
        <v>97</v>
      </c>
    </row>
    <row r="30" spans="1:25" s="55" customFormat="1" ht="21.75" customHeight="1" thickTop="1">
      <c r="A30" s="332" t="s">
        <v>20</v>
      </c>
      <c r="B30" s="412">
        <v>9239.01</v>
      </c>
      <c r="C30" s="337"/>
      <c r="D30" s="308"/>
      <c r="E30" s="308"/>
      <c r="F30" s="308"/>
      <c r="G30" s="308"/>
      <c r="H30" s="308"/>
      <c r="I30" s="308"/>
      <c r="J30" s="308"/>
      <c r="K30" s="337"/>
      <c r="L30" s="308"/>
      <c r="M30" s="308"/>
      <c r="N30" s="308"/>
      <c r="O30" s="308"/>
      <c r="P30" s="308"/>
      <c r="Q30" s="308"/>
      <c r="R30" s="308"/>
      <c r="S30" s="308"/>
      <c r="T30" s="412">
        <v>9239.01</v>
      </c>
    </row>
    <row r="31" spans="1:25" s="3" customFormat="1" ht="24" thickBot="1">
      <c r="A31" s="319" t="s">
        <v>85</v>
      </c>
      <c r="B31" s="413">
        <v>9239.01</v>
      </c>
      <c r="C31" s="338"/>
      <c r="D31" s="312"/>
      <c r="E31" s="312"/>
      <c r="F31" s="312"/>
      <c r="G31" s="312"/>
      <c r="H31" s="312"/>
      <c r="I31" s="312"/>
      <c r="J31" s="312"/>
      <c r="K31" s="338"/>
      <c r="L31" s="312"/>
      <c r="M31" s="312"/>
      <c r="N31" s="312"/>
      <c r="O31" s="312"/>
      <c r="P31" s="312"/>
      <c r="Q31" s="312"/>
      <c r="R31" s="312"/>
      <c r="S31" s="312"/>
      <c r="T31" s="413">
        <v>9239.01</v>
      </c>
      <c r="W31" s="3" t="s">
        <v>97</v>
      </c>
      <c r="Y31" s="3" t="s">
        <v>97</v>
      </c>
    </row>
    <row r="32" spans="1:25" s="3" customFormat="1" ht="22.5" thickTop="1">
      <c r="A32" s="419"/>
      <c r="B32" s="420"/>
      <c r="C32" s="421"/>
      <c r="D32" s="422"/>
      <c r="E32" s="422"/>
      <c r="F32" s="422"/>
      <c r="G32" s="422"/>
      <c r="H32" s="422"/>
      <c r="I32" s="422"/>
      <c r="J32" s="422"/>
      <c r="K32" s="421"/>
      <c r="L32" s="422"/>
      <c r="M32" s="422"/>
      <c r="N32" s="422"/>
      <c r="O32" s="422"/>
      <c r="P32" s="422"/>
      <c r="Q32" s="422"/>
      <c r="R32" s="422"/>
      <c r="S32" s="422"/>
      <c r="T32" s="420"/>
    </row>
    <row r="33" spans="1:23" s="3" customFormat="1">
      <c r="A33" s="423"/>
      <c r="B33" s="354"/>
      <c r="C33" s="424"/>
      <c r="D33" s="353"/>
      <c r="E33" s="353"/>
      <c r="F33" s="353"/>
      <c r="G33" s="353"/>
      <c r="H33" s="353"/>
      <c r="I33" s="353"/>
      <c r="J33" s="353"/>
      <c r="K33" s="424"/>
      <c r="L33" s="353"/>
      <c r="M33" s="353"/>
      <c r="N33" s="353"/>
      <c r="O33" s="353"/>
      <c r="P33" s="353"/>
      <c r="Q33" s="353"/>
      <c r="R33" s="353"/>
      <c r="S33" s="353"/>
      <c r="T33" s="354"/>
    </row>
    <row r="34" spans="1:23" s="3" customFormat="1">
      <c r="A34" s="423"/>
      <c r="B34" s="354"/>
      <c r="C34" s="424"/>
      <c r="D34" s="353"/>
      <c r="E34" s="353"/>
      <c r="F34" s="353"/>
      <c r="G34" s="353"/>
      <c r="H34" s="353"/>
      <c r="I34" s="353"/>
      <c r="J34" s="353"/>
      <c r="K34" s="424"/>
      <c r="L34" s="353"/>
      <c r="M34" s="353"/>
      <c r="N34" s="353"/>
      <c r="O34" s="353"/>
      <c r="P34" s="353"/>
      <c r="Q34" s="353"/>
      <c r="R34" s="353"/>
      <c r="S34" s="353"/>
      <c r="T34" s="354"/>
    </row>
    <row r="35" spans="1:23" s="3" customFormat="1">
      <c r="A35" s="425"/>
      <c r="B35" s="138"/>
      <c r="C35" s="273"/>
      <c r="D35" s="36"/>
      <c r="E35" s="36"/>
      <c r="F35" s="36"/>
      <c r="G35" s="36"/>
      <c r="H35" s="36"/>
      <c r="I35" s="36"/>
      <c r="J35" s="36"/>
      <c r="K35" s="273"/>
      <c r="L35" s="36"/>
      <c r="M35" s="36"/>
      <c r="N35" s="36"/>
      <c r="O35" s="36"/>
      <c r="P35" s="36"/>
      <c r="Q35" s="36"/>
      <c r="R35" s="36"/>
      <c r="S35" s="36"/>
      <c r="T35" s="138"/>
    </row>
    <row r="36" spans="1:23" s="3" customFormat="1">
      <c r="A36" s="414">
        <v>410300</v>
      </c>
      <c r="B36" s="415"/>
      <c r="C36" s="416">
        <v>54000</v>
      </c>
      <c r="D36" s="417"/>
      <c r="E36" s="417"/>
      <c r="F36" s="417"/>
      <c r="G36" s="417"/>
      <c r="H36" s="417"/>
      <c r="I36" s="416"/>
      <c r="J36" s="417"/>
      <c r="K36" s="418"/>
      <c r="L36" s="417"/>
      <c r="M36" s="417"/>
      <c r="N36" s="417"/>
      <c r="O36" s="417"/>
      <c r="P36" s="417"/>
      <c r="Q36" s="417"/>
      <c r="R36" s="417"/>
      <c r="S36" s="417"/>
      <c r="T36" s="415">
        <v>54000</v>
      </c>
    </row>
    <row r="37" spans="1:23" s="3" customFormat="1">
      <c r="A37" s="332" t="s">
        <v>20</v>
      </c>
      <c r="B37" s="309" t="s">
        <v>5</v>
      </c>
      <c r="C37" s="309">
        <v>54000</v>
      </c>
      <c r="D37" s="308"/>
      <c r="E37" s="308"/>
      <c r="F37" s="308"/>
      <c r="G37" s="308"/>
      <c r="H37" s="309"/>
      <c r="I37" s="309" t="s">
        <v>5</v>
      </c>
      <c r="J37" s="308"/>
      <c r="K37" s="379" t="s">
        <v>5</v>
      </c>
      <c r="L37" s="308"/>
      <c r="M37" s="308"/>
      <c r="N37" s="308"/>
      <c r="O37" s="308"/>
      <c r="P37" s="308"/>
      <c r="Q37" s="308"/>
      <c r="R37" s="308"/>
      <c r="S37" s="308"/>
      <c r="T37" s="309">
        <v>54000</v>
      </c>
    </row>
    <row r="38" spans="1:23" s="3" customFormat="1" ht="22.5" thickBot="1">
      <c r="A38" s="339" t="s">
        <v>85</v>
      </c>
      <c r="B38" s="340">
        <v>45590</v>
      </c>
      <c r="C38" s="361">
        <v>65400</v>
      </c>
      <c r="D38" s="341"/>
      <c r="E38" s="341"/>
      <c r="F38" s="341"/>
      <c r="G38" s="341"/>
      <c r="H38" s="361"/>
      <c r="I38" s="361">
        <v>18000</v>
      </c>
      <c r="J38" s="341"/>
      <c r="K38" s="361">
        <v>52700</v>
      </c>
      <c r="L38" s="341"/>
      <c r="M38" s="341"/>
      <c r="N38" s="341"/>
      <c r="O38" s="341"/>
      <c r="P38" s="341"/>
      <c r="Q38" s="341"/>
      <c r="R38" s="341"/>
      <c r="S38" s="341"/>
      <c r="T38" s="340">
        <v>181690</v>
      </c>
    </row>
    <row r="39" spans="1:23" s="3" customFormat="1" ht="22.5" thickTop="1">
      <c r="A39" s="383">
        <v>542000</v>
      </c>
      <c r="B39" s="380"/>
      <c r="C39" s="381"/>
      <c r="D39" s="382"/>
      <c r="E39" s="382"/>
      <c r="F39" s="382"/>
      <c r="G39" s="382"/>
      <c r="H39" s="381"/>
      <c r="I39" s="381"/>
      <c r="J39" s="382"/>
      <c r="K39" s="381"/>
      <c r="L39" s="382"/>
      <c r="M39" s="382"/>
      <c r="N39" s="382"/>
      <c r="O39" s="382"/>
      <c r="P39" s="382"/>
      <c r="Q39" s="382"/>
      <c r="R39" s="382"/>
      <c r="S39" s="382"/>
      <c r="T39" s="380"/>
    </row>
    <row r="40" spans="1:23" s="3" customFormat="1">
      <c r="A40" s="107">
        <v>420900</v>
      </c>
      <c r="B40" s="384">
        <v>197300</v>
      </c>
      <c r="C40" s="385"/>
      <c r="D40" s="386"/>
      <c r="E40" s="386"/>
      <c r="F40" s="386"/>
      <c r="G40" s="386"/>
      <c r="H40" s="385"/>
      <c r="I40" s="394">
        <v>1459000</v>
      </c>
      <c r="J40" s="386"/>
      <c r="K40" s="385"/>
      <c r="L40" s="386"/>
      <c r="M40" s="386"/>
      <c r="N40" s="386"/>
      <c r="O40" s="386"/>
      <c r="P40" s="386"/>
      <c r="Q40" s="386"/>
      <c r="R40" s="386"/>
      <c r="S40" s="386"/>
      <c r="T40" s="394"/>
    </row>
    <row r="41" spans="1:23" s="3" customFormat="1">
      <c r="A41" s="332" t="s">
        <v>20</v>
      </c>
      <c r="B41" s="309">
        <v>197300</v>
      </c>
      <c r="C41" s="315"/>
      <c r="D41" s="308"/>
      <c r="E41" s="308"/>
      <c r="F41" s="308"/>
      <c r="G41" s="308"/>
      <c r="H41" s="315"/>
      <c r="I41" s="387">
        <v>1459000</v>
      </c>
      <c r="J41" s="308"/>
      <c r="K41" s="315"/>
      <c r="L41" s="308"/>
      <c r="M41" s="308"/>
      <c r="N41" s="308"/>
      <c r="O41" s="308"/>
      <c r="P41" s="308"/>
      <c r="Q41" s="308"/>
      <c r="R41" s="308"/>
      <c r="S41" s="308"/>
      <c r="T41" s="387">
        <v>1656300</v>
      </c>
      <c r="W41" s="3" t="s">
        <v>97</v>
      </c>
    </row>
    <row r="42" spans="1:23" s="3" customFormat="1" ht="22.5" thickBot="1">
      <c r="A42" s="339" t="s">
        <v>85</v>
      </c>
      <c r="B42" s="340">
        <v>197300</v>
      </c>
      <c r="C42" s="361"/>
      <c r="D42" s="341"/>
      <c r="E42" s="341"/>
      <c r="F42" s="341"/>
      <c r="G42" s="341"/>
      <c r="H42" s="361"/>
      <c r="I42" s="388">
        <v>2667000</v>
      </c>
      <c r="J42" s="341"/>
      <c r="K42" s="361"/>
      <c r="L42" s="341"/>
      <c r="M42" s="341"/>
      <c r="N42" s="341"/>
      <c r="O42" s="341"/>
      <c r="P42" s="341"/>
      <c r="Q42" s="341"/>
      <c r="R42" s="341"/>
      <c r="S42" s="341"/>
      <c r="T42" s="388">
        <v>2864300</v>
      </c>
    </row>
    <row r="43" spans="1:23" s="3" customFormat="1" ht="22.5" thickTop="1">
      <c r="A43" s="346" t="s">
        <v>130</v>
      </c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347"/>
      <c r="N43" s="347"/>
      <c r="O43" s="347"/>
      <c r="P43" s="347"/>
      <c r="Q43" s="347"/>
      <c r="R43" s="347"/>
      <c r="S43" s="347"/>
      <c r="T43" s="348"/>
    </row>
    <row r="44" spans="1:23" s="3" customFormat="1">
      <c r="A44" s="400" t="s">
        <v>227</v>
      </c>
      <c r="B44" s="399"/>
      <c r="C44" s="399"/>
      <c r="D44" s="399"/>
      <c r="E44" s="402">
        <v>70000</v>
      </c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399"/>
      <c r="R44" s="399"/>
      <c r="S44" s="399"/>
      <c r="T44" s="401">
        <v>70000</v>
      </c>
    </row>
    <row r="45" spans="1:23" s="3" customFormat="1">
      <c r="A45" s="332" t="s">
        <v>20</v>
      </c>
      <c r="B45" s="335" t="s">
        <v>5</v>
      </c>
      <c r="C45" s="316"/>
      <c r="D45" s="309" t="s">
        <v>5</v>
      </c>
      <c r="E45" s="309">
        <v>70000</v>
      </c>
      <c r="F45" s="349" t="s">
        <v>5</v>
      </c>
      <c r="G45" s="309" t="s">
        <v>5</v>
      </c>
      <c r="H45" s="317"/>
      <c r="I45" s="335"/>
      <c r="J45" s="316"/>
      <c r="K45" s="316"/>
      <c r="L45" s="316"/>
      <c r="M45" s="349" t="s">
        <v>5</v>
      </c>
      <c r="N45" s="317"/>
      <c r="O45" s="316"/>
      <c r="P45" s="349" t="s">
        <v>5</v>
      </c>
      <c r="Q45" s="316"/>
      <c r="R45" s="316"/>
      <c r="S45" s="316"/>
      <c r="T45" s="349">
        <v>70000</v>
      </c>
    </row>
    <row r="46" spans="1:23" s="3" customFormat="1" ht="22.5" thickBot="1">
      <c r="A46" s="319" t="s">
        <v>85</v>
      </c>
      <c r="B46" s="330">
        <v>39000</v>
      </c>
      <c r="C46" s="342"/>
      <c r="D46" s="313">
        <v>40500</v>
      </c>
      <c r="E46" s="344">
        <v>165280</v>
      </c>
      <c r="F46" s="345">
        <v>1922170</v>
      </c>
      <c r="G46" s="345">
        <v>198375</v>
      </c>
      <c r="H46" s="343"/>
      <c r="I46" s="330"/>
      <c r="J46" s="343"/>
      <c r="K46" s="343"/>
      <c r="L46" s="343"/>
      <c r="M46" s="344">
        <v>25000</v>
      </c>
      <c r="N46" s="342"/>
      <c r="O46" s="343"/>
      <c r="P46" s="344">
        <v>100000</v>
      </c>
      <c r="Q46" s="343"/>
      <c r="R46" s="343"/>
      <c r="S46" s="343"/>
      <c r="T46" s="345">
        <v>2490325</v>
      </c>
    </row>
    <row r="47" spans="1:23" s="3" customFormat="1" ht="22.5" thickTop="1">
      <c r="A47" s="272"/>
      <c r="B47" s="274"/>
      <c r="C47" s="273"/>
      <c r="D47" s="36"/>
      <c r="E47" s="36"/>
      <c r="F47" s="36"/>
      <c r="G47" s="36"/>
      <c r="H47" s="36"/>
      <c r="I47" s="36"/>
      <c r="J47" s="36"/>
      <c r="K47" s="273"/>
      <c r="L47" s="36"/>
      <c r="M47" s="36"/>
      <c r="N47" s="36"/>
      <c r="O47" s="36"/>
      <c r="P47" s="36"/>
      <c r="Q47" s="36"/>
      <c r="R47" s="36"/>
      <c r="S47" s="36"/>
      <c r="T47" s="138"/>
    </row>
    <row r="48" spans="1:23" s="3" customFormat="1">
      <c r="A48" s="272"/>
      <c r="B48" s="274"/>
      <c r="C48" s="273"/>
      <c r="D48" s="36"/>
      <c r="E48" s="36"/>
      <c r="F48" s="36"/>
      <c r="G48" s="36"/>
      <c r="H48" s="36"/>
      <c r="I48" s="36"/>
      <c r="J48" s="36"/>
      <c r="K48" s="273"/>
      <c r="L48" s="36"/>
      <c r="M48" s="36"/>
      <c r="N48" s="36"/>
      <c r="O48" s="36"/>
      <c r="P48" s="36"/>
      <c r="Q48" s="36"/>
      <c r="R48" s="36"/>
      <c r="S48" s="36"/>
      <c r="T48" s="138"/>
    </row>
    <row r="49" spans="2:20" s="3" customFormat="1">
      <c r="B49" s="61"/>
      <c r="C49" s="61"/>
      <c r="D49" s="2"/>
      <c r="E49" s="2"/>
      <c r="F49" s="2"/>
      <c r="G49" s="2"/>
      <c r="H49" s="2"/>
      <c r="K49" s="61"/>
      <c r="T49" s="61"/>
    </row>
  </sheetData>
  <mergeCells count="11">
    <mergeCell ref="A1:T1"/>
    <mergeCell ref="B4:C4"/>
    <mergeCell ref="P4:R4"/>
    <mergeCell ref="I4:K4"/>
    <mergeCell ref="A3:T3"/>
    <mergeCell ref="N4:O4"/>
    <mergeCell ref="L4:M4"/>
    <mergeCell ref="A2:T2"/>
    <mergeCell ref="T4:T5"/>
    <mergeCell ref="E4:F4"/>
    <mergeCell ref="G4:H4"/>
  </mergeCells>
  <phoneticPr fontId="0" type="noConversion"/>
  <pageMargins left="0.17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topLeftCell="A19" workbookViewId="0">
      <selection activeCell="G33" sqref="G33"/>
    </sheetView>
  </sheetViews>
  <sheetFormatPr defaultRowHeight="23.25"/>
  <cols>
    <col min="1" max="1" width="48.5703125" style="6" customWidth="1"/>
    <col min="2" max="2" width="8" style="17" customWidth="1"/>
    <col min="3" max="3" width="20.28515625" style="120" customWidth="1"/>
    <col min="4" max="4" width="16.42578125" style="87" customWidth="1"/>
    <col min="5" max="5" width="12.5703125" style="16" customWidth="1"/>
    <col min="6" max="6" width="4" style="17" customWidth="1"/>
    <col min="7" max="16384" width="9.140625" style="6"/>
  </cols>
  <sheetData>
    <row r="1" spans="1:7">
      <c r="A1" s="444" t="s">
        <v>0</v>
      </c>
      <c r="B1" s="444"/>
      <c r="C1" s="444"/>
      <c r="D1" s="444"/>
      <c r="E1" s="444"/>
      <c r="F1" s="444"/>
    </row>
    <row r="2" spans="1:7">
      <c r="A2" s="444" t="s">
        <v>106</v>
      </c>
      <c r="B2" s="444"/>
      <c r="C2" s="444"/>
      <c r="D2" s="444"/>
      <c r="E2" s="444"/>
      <c r="F2" s="444"/>
    </row>
    <row r="3" spans="1:7">
      <c r="A3" s="454" t="s">
        <v>228</v>
      </c>
      <c r="B3" s="454"/>
      <c r="C3" s="454"/>
      <c r="D3" s="454"/>
      <c r="E3" s="454"/>
      <c r="F3" s="454"/>
    </row>
    <row r="4" spans="1:7" ht="5.25" customHeight="1">
      <c r="A4" s="8"/>
      <c r="B4" s="8"/>
      <c r="C4" s="116"/>
      <c r="D4" s="84"/>
      <c r="E4" s="23"/>
      <c r="F4" s="23"/>
    </row>
    <row r="5" spans="1:7" s="9" customFormat="1" ht="22.5" customHeight="1">
      <c r="A5" s="70" t="s">
        <v>1</v>
      </c>
      <c r="B5" s="70" t="s">
        <v>2</v>
      </c>
      <c r="C5" s="117" t="s">
        <v>3</v>
      </c>
      <c r="D5" s="70" t="s">
        <v>4</v>
      </c>
      <c r="E5" s="41"/>
      <c r="F5" s="41"/>
      <c r="G5" s="41"/>
    </row>
    <row r="6" spans="1:7" s="9" customFormat="1" ht="22.5" customHeight="1">
      <c r="A6" s="277" t="s">
        <v>206</v>
      </c>
      <c r="B6" s="175">
        <v>110100</v>
      </c>
      <c r="C6" s="278">
        <v>261</v>
      </c>
      <c r="D6" s="276"/>
      <c r="E6" s="41"/>
      <c r="F6" s="41"/>
      <c r="G6" s="41"/>
    </row>
    <row r="7" spans="1:7" ht="21" customHeight="1">
      <c r="A7" s="300" t="s">
        <v>86</v>
      </c>
      <c r="B7" s="12">
        <v>110201</v>
      </c>
      <c r="C7" s="119">
        <v>13622734.76</v>
      </c>
      <c r="D7" s="301"/>
      <c r="E7" s="15" t="s">
        <v>97</v>
      </c>
      <c r="F7" s="77"/>
      <c r="G7" s="7"/>
    </row>
    <row r="8" spans="1:7" ht="19.5" customHeight="1">
      <c r="A8" s="71" t="s">
        <v>217</v>
      </c>
      <c r="B8" s="40" t="s">
        <v>107</v>
      </c>
      <c r="C8" s="118">
        <v>2745.6</v>
      </c>
      <c r="D8" s="85"/>
      <c r="E8" s="15"/>
      <c r="F8" s="20"/>
      <c r="G8" s="7"/>
    </row>
    <row r="9" spans="1:7" ht="21" customHeight="1">
      <c r="A9" s="71" t="s">
        <v>87</v>
      </c>
      <c r="B9" s="40" t="s">
        <v>107</v>
      </c>
      <c r="C9" s="119">
        <v>101.82</v>
      </c>
      <c r="D9" s="19" t="s">
        <v>97</v>
      </c>
      <c r="E9" s="15"/>
      <c r="F9" s="20"/>
      <c r="G9" s="7"/>
    </row>
    <row r="10" spans="1:7" ht="21.75" customHeight="1">
      <c r="A10" s="71" t="s">
        <v>90</v>
      </c>
      <c r="B10" s="40" t="s">
        <v>107</v>
      </c>
      <c r="C10" s="119">
        <v>7175656.8399999999</v>
      </c>
      <c r="D10" s="19"/>
      <c r="E10" s="15"/>
      <c r="F10" s="20"/>
      <c r="G10" s="7"/>
    </row>
    <row r="11" spans="1:7" ht="21.75" customHeight="1">
      <c r="A11" s="71" t="s">
        <v>220</v>
      </c>
      <c r="B11" s="40" t="s">
        <v>107</v>
      </c>
      <c r="C11" s="119">
        <v>649408</v>
      </c>
      <c r="D11" s="19"/>
      <c r="E11" s="15"/>
      <c r="F11" s="20"/>
      <c r="G11" s="7"/>
    </row>
    <row r="12" spans="1:7">
      <c r="A12" s="12" t="s">
        <v>6</v>
      </c>
      <c r="B12" s="40" t="s">
        <v>108</v>
      </c>
      <c r="C12" s="119">
        <v>91313</v>
      </c>
      <c r="D12" s="19"/>
      <c r="E12" s="15"/>
      <c r="F12" s="20"/>
      <c r="G12" s="7"/>
    </row>
    <row r="13" spans="1:7">
      <c r="A13" s="12" t="s">
        <v>71</v>
      </c>
      <c r="B13" s="40"/>
      <c r="C13" s="119"/>
      <c r="D13" s="86">
        <v>101.82</v>
      </c>
      <c r="E13" s="15"/>
      <c r="F13" s="21"/>
      <c r="G13" s="7"/>
    </row>
    <row r="14" spans="1:7">
      <c r="A14" s="12" t="s">
        <v>7</v>
      </c>
      <c r="B14" s="40"/>
      <c r="C14" s="119"/>
      <c r="D14" s="86">
        <v>2745.6</v>
      </c>
      <c r="E14" s="15"/>
      <c r="F14" s="20"/>
      <c r="G14" s="7"/>
    </row>
    <row r="15" spans="1:7">
      <c r="A15" s="12" t="s">
        <v>88</v>
      </c>
      <c r="B15" s="40" t="s">
        <v>111</v>
      </c>
      <c r="C15" s="119"/>
      <c r="D15" s="86">
        <v>1776300</v>
      </c>
      <c r="E15" s="15"/>
      <c r="F15" s="20"/>
      <c r="G15" s="7"/>
    </row>
    <row r="16" spans="1:7">
      <c r="A16" s="12" t="s">
        <v>221</v>
      </c>
      <c r="B16" s="40"/>
      <c r="C16" s="119"/>
      <c r="D16" s="86">
        <v>215082.9</v>
      </c>
      <c r="E16" s="15"/>
      <c r="F16" s="20"/>
      <c r="G16" s="7"/>
    </row>
    <row r="17" spans="1:7">
      <c r="A17" s="12" t="s">
        <v>16</v>
      </c>
      <c r="B17" s="40" t="s">
        <v>112</v>
      </c>
      <c r="C17" s="119"/>
      <c r="D17" s="86">
        <v>8877926.7699999996</v>
      </c>
      <c r="E17" s="15"/>
      <c r="F17" s="21"/>
      <c r="G17" s="7"/>
    </row>
    <row r="18" spans="1:7">
      <c r="A18" s="12" t="s">
        <v>96</v>
      </c>
      <c r="B18" s="40" t="s">
        <v>113</v>
      </c>
      <c r="C18" s="119"/>
      <c r="D18" s="86">
        <v>8612007.5800000001</v>
      </c>
      <c r="E18" s="15"/>
      <c r="F18" s="20"/>
      <c r="G18" s="7"/>
    </row>
    <row r="19" spans="1:7">
      <c r="A19" s="12" t="s">
        <v>110</v>
      </c>
      <c r="B19" s="40" t="s">
        <v>114</v>
      </c>
      <c r="C19" s="119">
        <v>584500</v>
      </c>
      <c r="D19" s="86"/>
      <c r="E19" s="15"/>
      <c r="F19" s="20"/>
      <c r="G19" s="7"/>
    </row>
    <row r="20" spans="1:7">
      <c r="A20" s="12" t="s">
        <v>117</v>
      </c>
      <c r="B20" s="40" t="s">
        <v>118</v>
      </c>
      <c r="C20" s="119">
        <v>249350</v>
      </c>
      <c r="D20" s="86"/>
      <c r="E20" s="15"/>
      <c r="F20" s="20"/>
      <c r="G20" s="7"/>
    </row>
    <row r="21" spans="1:7">
      <c r="A21" s="12" t="s">
        <v>8</v>
      </c>
      <c r="B21" s="40" t="s">
        <v>119</v>
      </c>
      <c r="C21" s="119">
        <v>16225</v>
      </c>
      <c r="D21" s="86"/>
      <c r="E21" s="15"/>
      <c r="F21" s="20"/>
      <c r="G21" s="7"/>
    </row>
    <row r="22" spans="1:7">
      <c r="A22" s="12" t="s">
        <v>9</v>
      </c>
      <c r="B22" s="40" t="s">
        <v>120</v>
      </c>
      <c r="C22" s="119">
        <v>108431.27</v>
      </c>
      <c r="D22" s="86"/>
      <c r="E22" s="15"/>
      <c r="F22" s="20"/>
      <c r="G22" s="7"/>
    </row>
    <row r="23" spans="1:7">
      <c r="A23" s="12" t="s">
        <v>10</v>
      </c>
      <c r="B23" s="40" t="s">
        <v>129</v>
      </c>
      <c r="C23" s="275">
        <v>25252</v>
      </c>
      <c r="D23" s="86"/>
      <c r="E23" s="15"/>
      <c r="F23" s="20"/>
      <c r="G23" s="7"/>
    </row>
    <row r="24" spans="1:7">
      <c r="A24" s="12" t="s">
        <v>11</v>
      </c>
      <c r="B24" s="40" t="s">
        <v>121</v>
      </c>
      <c r="C24" s="119">
        <v>9239.01</v>
      </c>
      <c r="D24" s="86"/>
      <c r="E24" s="15"/>
      <c r="F24" s="20"/>
      <c r="G24" s="7"/>
    </row>
    <row r="25" spans="1:7" hidden="1">
      <c r="A25" s="12" t="s">
        <v>103</v>
      </c>
      <c r="B25" s="40" t="s">
        <v>131</v>
      </c>
      <c r="C25" s="115" t="s">
        <v>5</v>
      </c>
      <c r="D25" s="90"/>
      <c r="E25" s="15"/>
      <c r="F25" s="20"/>
      <c r="G25" s="7"/>
    </row>
    <row r="26" spans="1:7" hidden="1">
      <c r="A26" s="12" t="s">
        <v>13</v>
      </c>
      <c r="B26" s="40" t="s">
        <v>132</v>
      </c>
      <c r="C26" s="115" t="s">
        <v>5</v>
      </c>
      <c r="D26" s="90"/>
      <c r="E26" s="15"/>
      <c r="F26" s="20"/>
      <c r="G26" s="7"/>
    </row>
    <row r="27" spans="1:7" hidden="1">
      <c r="A27" s="12" t="s">
        <v>12</v>
      </c>
      <c r="B27" s="40" t="s">
        <v>130</v>
      </c>
      <c r="C27" s="115" t="s">
        <v>5</v>
      </c>
      <c r="D27" s="90"/>
      <c r="E27" s="15"/>
      <c r="F27" s="20"/>
      <c r="G27" s="7"/>
    </row>
    <row r="28" spans="1:7" hidden="1">
      <c r="A28" s="12" t="s">
        <v>127</v>
      </c>
      <c r="B28" s="40" t="s">
        <v>155</v>
      </c>
      <c r="C28" s="115" t="s">
        <v>5</v>
      </c>
      <c r="D28" s="90"/>
      <c r="E28" s="15"/>
      <c r="F28" s="20"/>
      <c r="G28" s="7"/>
    </row>
    <row r="29" spans="1:7">
      <c r="A29" s="12" t="s">
        <v>122</v>
      </c>
      <c r="B29" s="14" t="s">
        <v>123</v>
      </c>
      <c r="C29" s="115"/>
      <c r="D29" s="90">
        <v>2847393.22</v>
      </c>
      <c r="E29" s="15"/>
      <c r="F29" s="20"/>
      <c r="G29" s="7"/>
    </row>
    <row r="30" spans="1:7">
      <c r="A30" s="12" t="s">
        <v>124</v>
      </c>
      <c r="B30" s="65" t="s">
        <v>125</v>
      </c>
      <c r="C30" s="115"/>
      <c r="D30" s="90">
        <v>198660.41</v>
      </c>
      <c r="E30" s="15"/>
      <c r="F30" s="20"/>
      <c r="G30" s="7"/>
    </row>
    <row r="31" spans="1:7">
      <c r="A31" s="135" t="s">
        <v>218</v>
      </c>
      <c r="B31" s="65"/>
      <c r="C31" s="115"/>
      <c r="D31" s="90">
        <v>5000</v>
      </c>
      <c r="E31" s="15"/>
      <c r="F31" s="20"/>
      <c r="G31" s="7"/>
    </row>
    <row r="32" spans="1:7" ht="24" thickBot="1">
      <c r="A32" s="296"/>
      <c r="B32" s="297"/>
      <c r="C32" s="302">
        <f>SUM(C6:C31)</f>
        <v>22535218.300000001</v>
      </c>
      <c r="D32" s="295">
        <f>SUM(D6:D31)</f>
        <v>22535218.300000001</v>
      </c>
      <c r="E32" s="22"/>
      <c r="F32" s="39"/>
      <c r="G32" s="7"/>
    </row>
    <row r="33" spans="1:6" ht="24" thickTop="1">
      <c r="A33" s="7"/>
      <c r="B33" s="20"/>
    </row>
    <row r="34" spans="1:6" s="7" customFormat="1">
      <c r="B34" s="20"/>
      <c r="C34" s="120"/>
      <c r="D34" s="87"/>
      <c r="E34" s="16"/>
      <c r="F34" s="17"/>
    </row>
    <row r="35" spans="1:6" s="7" customFormat="1">
      <c r="B35" s="20"/>
      <c r="C35" s="120"/>
      <c r="D35" s="87"/>
      <c r="E35" s="16"/>
      <c r="F35" s="17"/>
    </row>
    <row r="36" spans="1:6" s="7" customFormat="1">
      <c r="B36" s="21"/>
      <c r="C36" s="121"/>
      <c r="D36" s="88"/>
      <c r="E36" s="15"/>
      <c r="F36" s="21"/>
    </row>
    <row r="37" spans="1:6" s="7" customFormat="1">
      <c r="B37" s="21"/>
      <c r="C37" s="121"/>
      <c r="D37" s="88"/>
      <c r="E37" s="15"/>
      <c r="F37" s="20"/>
    </row>
    <row r="38" spans="1:6" s="7" customFormat="1">
      <c r="B38" s="21"/>
      <c r="C38" s="121"/>
      <c r="D38" s="88"/>
      <c r="E38" s="15"/>
      <c r="F38" s="20"/>
    </row>
    <row r="39" spans="1:6" s="7" customFormat="1">
      <c r="B39" s="21"/>
      <c r="C39" s="121"/>
      <c r="D39" s="88"/>
      <c r="E39" s="15"/>
      <c r="F39" s="20"/>
    </row>
    <row r="40" spans="1:6" s="7" customFormat="1">
      <c r="B40" s="21"/>
      <c r="C40" s="121"/>
      <c r="D40" s="88"/>
      <c r="E40" s="15"/>
      <c r="F40" s="20"/>
    </row>
    <row r="41" spans="1:6">
      <c r="A41" s="7"/>
      <c r="B41" s="20"/>
      <c r="C41" s="122"/>
      <c r="D41" s="89"/>
      <c r="E41" s="22"/>
      <c r="F41" s="23"/>
    </row>
    <row r="42" spans="1:6">
      <c r="A42" s="7"/>
      <c r="B42" s="20"/>
      <c r="C42" s="121"/>
      <c r="D42" s="88"/>
      <c r="E42" s="15"/>
      <c r="F42" s="20"/>
    </row>
    <row r="43" spans="1:6">
      <c r="A43" s="7"/>
    </row>
    <row r="44" spans="1:6">
      <c r="A44" s="7"/>
    </row>
    <row r="45" spans="1:6">
      <c r="A45" s="7"/>
    </row>
    <row r="46" spans="1:6">
      <c r="A46" s="7"/>
    </row>
    <row r="47" spans="1:6">
      <c r="A47" s="7"/>
    </row>
    <row r="48" spans="1:6">
      <c r="A48" s="7"/>
    </row>
    <row r="49" spans="1:1">
      <c r="A49" s="7"/>
    </row>
    <row r="50" spans="1:1">
      <c r="A50" s="7"/>
    </row>
    <row r="51" spans="1:1">
      <c r="A51" s="7"/>
    </row>
    <row r="52" spans="1:1">
      <c r="A52" s="7"/>
    </row>
    <row r="53" spans="1:1">
      <c r="A53" s="7"/>
    </row>
    <row r="54" spans="1:1">
      <c r="A54" s="7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43"/>
  <sheetViews>
    <sheetView tabSelected="1" topLeftCell="A66" zoomScaleSheetLayoutView="100" workbookViewId="0">
      <selection activeCell="L79" sqref="L79"/>
    </sheetView>
  </sheetViews>
  <sheetFormatPr defaultRowHeight="23.25"/>
  <cols>
    <col min="1" max="1" width="16" style="16" customWidth="1"/>
    <col min="2" max="2" width="16" style="95" customWidth="1"/>
    <col min="3" max="3" width="40.28515625" style="6" customWidth="1"/>
    <col min="4" max="4" width="8.85546875" style="18" customWidth="1"/>
    <col min="5" max="5" width="20.85546875" style="95" customWidth="1"/>
    <col min="6" max="16384" width="9.140625" style="6"/>
  </cols>
  <sheetData>
    <row r="1" spans="1:5">
      <c r="A1" s="461" t="s">
        <v>59</v>
      </c>
      <c r="B1" s="461"/>
      <c r="C1" s="461"/>
      <c r="D1" s="461"/>
      <c r="E1" s="461"/>
    </row>
    <row r="2" spans="1:5">
      <c r="A2" s="33" t="s">
        <v>60</v>
      </c>
      <c r="B2" s="123"/>
      <c r="C2" s="5"/>
      <c r="D2" s="6"/>
      <c r="E2" s="123" t="s">
        <v>243</v>
      </c>
    </row>
    <row r="3" spans="1:5">
      <c r="A3" s="33"/>
      <c r="B3" s="123"/>
      <c r="C3" s="5"/>
      <c r="D3" s="6"/>
    </row>
    <row r="4" spans="1:5" s="7" customFormat="1">
      <c r="A4" s="454" t="s">
        <v>18</v>
      </c>
      <c r="B4" s="454"/>
      <c r="C4" s="454"/>
      <c r="D4" s="454"/>
      <c r="E4" s="454"/>
    </row>
    <row r="5" spans="1:5" s="7" customFormat="1">
      <c r="A5" s="39"/>
      <c r="B5" s="124"/>
      <c r="C5" s="34" t="s">
        <v>242</v>
      </c>
      <c r="D5" s="39"/>
      <c r="E5" s="124"/>
    </row>
    <row r="6" spans="1:5">
      <c r="A6" s="8"/>
      <c r="B6" s="125"/>
      <c r="C6" s="34"/>
      <c r="E6" s="125"/>
    </row>
    <row r="7" spans="1:5" s="9" customFormat="1">
      <c r="A7" s="462" t="s">
        <v>19</v>
      </c>
      <c r="B7" s="463"/>
      <c r="C7" s="464" t="s">
        <v>1</v>
      </c>
      <c r="D7" s="466" t="s">
        <v>2</v>
      </c>
      <c r="E7" s="117" t="s">
        <v>20</v>
      </c>
    </row>
    <row r="8" spans="1:5" s="9" customFormat="1">
      <c r="A8" s="82" t="s">
        <v>21</v>
      </c>
      <c r="B8" s="117" t="s">
        <v>22</v>
      </c>
      <c r="C8" s="465"/>
      <c r="D8" s="467"/>
      <c r="E8" s="117" t="s">
        <v>23</v>
      </c>
    </row>
    <row r="9" spans="1:5">
      <c r="A9" s="92"/>
      <c r="B9" s="126">
        <v>20427434.809999999</v>
      </c>
      <c r="C9" s="10" t="s">
        <v>58</v>
      </c>
      <c r="D9" s="11"/>
      <c r="E9" s="126">
        <v>20427434.809999999</v>
      </c>
    </row>
    <row r="10" spans="1:5">
      <c r="A10" s="91"/>
      <c r="B10" s="119"/>
      <c r="C10" s="13" t="s">
        <v>24</v>
      </c>
      <c r="D10" s="14"/>
      <c r="E10" s="119"/>
    </row>
    <row r="11" spans="1:5">
      <c r="A11" s="298">
        <v>877000</v>
      </c>
      <c r="B11" s="119">
        <v>2614.56</v>
      </c>
      <c r="C11" s="12" t="s">
        <v>25</v>
      </c>
      <c r="D11" s="14" t="s">
        <v>134</v>
      </c>
      <c r="E11" s="119">
        <v>2614.56</v>
      </c>
    </row>
    <row r="12" spans="1:5">
      <c r="A12" s="298">
        <v>374300</v>
      </c>
      <c r="B12" s="119">
        <v>18242</v>
      </c>
      <c r="C12" s="12" t="s">
        <v>26</v>
      </c>
      <c r="D12" s="14" t="s">
        <v>135</v>
      </c>
      <c r="E12" s="119">
        <v>18242</v>
      </c>
    </row>
    <row r="13" spans="1:5">
      <c r="A13" s="298">
        <v>50500</v>
      </c>
      <c r="B13" s="119" t="s">
        <v>5</v>
      </c>
      <c r="C13" s="12" t="s">
        <v>27</v>
      </c>
      <c r="D13" s="14" t="s">
        <v>136</v>
      </c>
      <c r="E13" s="119" t="s">
        <v>5</v>
      </c>
    </row>
    <row r="14" spans="1:5">
      <c r="A14" s="298">
        <v>93000</v>
      </c>
      <c r="B14" s="119">
        <v>34500</v>
      </c>
      <c r="C14" s="12" t="s">
        <v>28</v>
      </c>
      <c r="D14" s="14" t="s">
        <v>137</v>
      </c>
      <c r="E14" s="119">
        <v>34500</v>
      </c>
    </row>
    <row r="15" spans="1:5">
      <c r="A15" s="298">
        <v>15704700</v>
      </c>
      <c r="B15" s="119">
        <v>1264305.6599999999</v>
      </c>
      <c r="C15" s="12" t="s">
        <v>29</v>
      </c>
      <c r="D15" s="14" t="s">
        <v>138</v>
      </c>
      <c r="E15" s="119">
        <v>1264305.6599999999</v>
      </c>
    </row>
    <row r="16" spans="1:5">
      <c r="A16" s="298">
        <v>500</v>
      </c>
      <c r="B16" s="119" t="s">
        <v>5</v>
      </c>
      <c r="C16" s="12" t="s">
        <v>126</v>
      </c>
      <c r="D16" s="14" t="s">
        <v>139</v>
      </c>
      <c r="E16" s="119" t="s">
        <v>5</v>
      </c>
    </row>
    <row r="17" spans="1:7">
      <c r="A17" s="298">
        <v>9000000</v>
      </c>
      <c r="B17" s="119">
        <v>1527731</v>
      </c>
      <c r="C17" s="12" t="s">
        <v>12</v>
      </c>
      <c r="D17" s="65" t="s">
        <v>140</v>
      </c>
      <c r="E17" s="119">
        <v>1527731</v>
      </c>
    </row>
    <row r="18" spans="1:7" ht="24" thickBot="1">
      <c r="A18" s="299">
        <f>SUM(A11+A12+A13+A14+A15+A16+A17)</f>
        <v>26100000</v>
      </c>
      <c r="B18" s="127">
        <f>SUM(B11:B17)</f>
        <v>2847393.2199999997</v>
      </c>
      <c r="C18" s="32"/>
      <c r="D18" s="14"/>
      <c r="E18" s="134">
        <f>SUM(E11:E17)</f>
        <v>2847393.2199999997</v>
      </c>
    </row>
    <row r="19" spans="1:7" ht="24" thickTop="1">
      <c r="A19" s="15"/>
      <c r="B19" s="119">
        <v>39919.01</v>
      </c>
      <c r="C19" s="32" t="s">
        <v>148</v>
      </c>
      <c r="D19" s="40"/>
      <c r="E19" s="119">
        <v>39919.01</v>
      </c>
    </row>
    <row r="20" spans="1:7">
      <c r="A20" s="15"/>
      <c r="B20" s="128">
        <v>5000</v>
      </c>
      <c r="C20" s="32" t="s">
        <v>7</v>
      </c>
      <c r="D20" s="14"/>
      <c r="E20" s="119">
        <v>5000</v>
      </c>
    </row>
    <row r="21" spans="1:7">
      <c r="A21" s="15"/>
      <c r="B21" s="115">
        <v>50000</v>
      </c>
      <c r="C21" s="64" t="s">
        <v>207</v>
      </c>
      <c r="D21" s="65"/>
      <c r="E21" s="115">
        <v>50000</v>
      </c>
    </row>
    <row r="22" spans="1:7">
      <c r="A22" s="15"/>
      <c r="B22" s="119"/>
      <c r="C22" s="12"/>
      <c r="D22" s="14"/>
      <c r="E22" s="119"/>
    </row>
    <row r="23" spans="1:7">
      <c r="A23" s="15"/>
      <c r="B23" s="115"/>
      <c r="C23" s="12"/>
      <c r="D23" s="40"/>
      <c r="E23" s="119"/>
    </row>
    <row r="24" spans="1:7">
      <c r="A24" s="15"/>
      <c r="B24" s="115"/>
      <c r="C24" s="66"/>
      <c r="D24" s="40"/>
      <c r="E24" s="119"/>
    </row>
    <row r="25" spans="1:7">
      <c r="A25" s="15"/>
      <c r="B25" s="119"/>
      <c r="C25" s="66"/>
      <c r="D25" s="40"/>
      <c r="E25" s="119"/>
      <c r="G25" s="6" t="s">
        <v>97</v>
      </c>
    </row>
    <row r="26" spans="1:7">
      <c r="A26" s="15"/>
      <c r="B26" s="115"/>
      <c r="C26" s="66"/>
      <c r="D26" s="40"/>
      <c r="E26" s="115"/>
      <c r="G26" s="6" t="s">
        <v>97</v>
      </c>
    </row>
    <row r="27" spans="1:7">
      <c r="A27" s="15"/>
      <c r="B27" s="115"/>
      <c r="C27" s="66"/>
      <c r="D27" s="40"/>
      <c r="E27" s="115"/>
    </row>
    <row r="28" spans="1:7">
      <c r="A28" s="15"/>
      <c r="B28" s="115"/>
      <c r="C28" s="73"/>
      <c r="D28" s="40"/>
      <c r="E28" s="119"/>
    </row>
    <row r="29" spans="1:7">
      <c r="A29" s="15"/>
      <c r="B29" s="119"/>
      <c r="C29" s="73"/>
      <c r="D29" s="40"/>
      <c r="E29" s="119"/>
    </row>
    <row r="30" spans="1:7">
      <c r="A30" s="15"/>
      <c r="B30" s="129"/>
      <c r="C30" s="73"/>
      <c r="D30" s="40"/>
      <c r="E30" s="119"/>
    </row>
    <row r="31" spans="1:7">
      <c r="A31" s="15"/>
      <c r="B31" s="129"/>
      <c r="C31" s="73"/>
      <c r="D31" s="40"/>
      <c r="E31" s="119"/>
    </row>
    <row r="32" spans="1:7">
      <c r="A32" s="15"/>
      <c r="B32" s="129"/>
      <c r="C32" s="73"/>
      <c r="D32" s="40"/>
      <c r="E32" s="119"/>
    </row>
    <row r="33" spans="1:9">
      <c r="A33" s="15"/>
      <c r="B33" s="130">
        <f>SUM(B19:B32)</f>
        <v>94919.010000000009</v>
      </c>
      <c r="C33" s="38" t="s">
        <v>81</v>
      </c>
      <c r="D33" s="40"/>
      <c r="E33" s="130">
        <f>SUM(E19:E32)</f>
        <v>94919.010000000009</v>
      </c>
    </row>
    <row r="34" spans="1:9" ht="24" thickBot="1">
      <c r="A34" s="15"/>
      <c r="B34" s="127">
        <f>SUM(B18+B33)</f>
        <v>2942312.2299999995</v>
      </c>
      <c r="C34" s="37" t="s">
        <v>64</v>
      </c>
      <c r="D34" s="40"/>
      <c r="E34" s="127">
        <f>SUM(E18+E33)</f>
        <v>2942312.2299999995</v>
      </c>
    </row>
    <row r="35" spans="1:9" ht="24" thickTop="1">
      <c r="A35" s="15"/>
      <c r="B35" s="122"/>
      <c r="C35" s="23"/>
      <c r="D35" s="21"/>
      <c r="E35" s="122"/>
    </row>
    <row r="36" spans="1:9">
      <c r="A36" s="15"/>
      <c r="B36" s="122"/>
      <c r="C36" s="23"/>
      <c r="D36" s="21"/>
      <c r="E36" s="122"/>
    </row>
    <row r="37" spans="1:9">
      <c r="A37" s="15"/>
      <c r="B37" s="246"/>
      <c r="C37" s="7"/>
      <c r="D37" s="21"/>
      <c r="E37" s="121"/>
    </row>
    <row r="38" spans="1:9" s="3" customFormat="1" ht="16.5" customHeight="1">
      <c r="A38" s="468" t="s">
        <v>30</v>
      </c>
      <c r="B38" s="468"/>
      <c r="C38" s="468"/>
      <c r="D38" s="468"/>
      <c r="E38" s="468"/>
    </row>
    <row r="39" spans="1:9" s="7" customFormat="1" ht="24" customHeight="1">
      <c r="A39" s="455" t="s">
        <v>19</v>
      </c>
      <c r="B39" s="456"/>
      <c r="C39" s="457" t="s">
        <v>1</v>
      </c>
      <c r="D39" s="459" t="s">
        <v>2</v>
      </c>
      <c r="E39" s="210" t="s">
        <v>20</v>
      </c>
    </row>
    <row r="40" spans="1:9" s="7" customFormat="1" ht="24.75" customHeight="1">
      <c r="A40" s="209" t="s">
        <v>21</v>
      </c>
      <c r="B40" s="211" t="s">
        <v>22</v>
      </c>
      <c r="C40" s="458"/>
      <c r="D40" s="460"/>
      <c r="E40" s="210" t="s">
        <v>23</v>
      </c>
    </row>
    <row r="41" spans="1:9" s="7" customFormat="1" ht="15" customHeight="1">
      <c r="A41" s="212"/>
      <c r="B41" s="213"/>
      <c r="C41" s="214" t="s">
        <v>31</v>
      </c>
      <c r="D41" s="215"/>
      <c r="E41" s="213"/>
    </row>
    <row r="42" spans="1:9" s="50" customFormat="1" ht="17.25" customHeight="1">
      <c r="A42" s="216">
        <v>1954600</v>
      </c>
      <c r="B42" s="217" t="s">
        <v>5</v>
      </c>
      <c r="C42" s="218" t="s">
        <v>15</v>
      </c>
      <c r="D42" s="219" t="s">
        <v>114</v>
      </c>
      <c r="E42" s="217" t="s">
        <v>5</v>
      </c>
    </row>
    <row r="43" spans="1:9" s="50" customFormat="1" ht="16.5" customHeight="1">
      <c r="A43" s="216">
        <v>2698600</v>
      </c>
      <c r="B43" s="217" t="s">
        <v>5</v>
      </c>
      <c r="C43" s="218" t="s">
        <v>15</v>
      </c>
      <c r="D43" s="219" t="s">
        <v>150</v>
      </c>
      <c r="E43" s="217" t="s">
        <v>5</v>
      </c>
    </row>
    <row r="44" spans="1:9" s="50" customFormat="1" ht="17.25" customHeight="1">
      <c r="A44" s="216">
        <v>4407980</v>
      </c>
      <c r="B44" s="217">
        <v>249350</v>
      </c>
      <c r="C44" s="218" t="s">
        <v>117</v>
      </c>
      <c r="D44" s="219" t="s">
        <v>118</v>
      </c>
      <c r="E44" s="217">
        <v>249350</v>
      </c>
    </row>
    <row r="45" spans="1:9" s="50" customFormat="1" ht="18.75" customHeight="1">
      <c r="A45" s="216">
        <v>10000</v>
      </c>
      <c r="B45" s="217" t="s">
        <v>5</v>
      </c>
      <c r="C45" s="218" t="s">
        <v>117</v>
      </c>
      <c r="D45" s="219" t="s">
        <v>128</v>
      </c>
      <c r="E45" s="217" t="s">
        <v>5</v>
      </c>
      <c r="I45" s="50" t="s">
        <v>97</v>
      </c>
    </row>
    <row r="46" spans="1:9" s="50" customFormat="1" ht="15.75" customHeight="1">
      <c r="A46" s="216">
        <v>2588640</v>
      </c>
      <c r="B46" s="217" t="s">
        <v>5</v>
      </c>
      <c r="C46" s="218" t="s">
        <v>115</v>
      </c>
      <c r="D46" s="219" t="s">
        <v>116</v>
      </c>
      <c r="E46" s="217" t="s">
        <v>5</v>
      </c>
    </row>
    <row r="47" spans="1:9" s="50" customFormat="1" ht="16.5" customHeight="1">
      <c r="A47" s="220">
        <v>609200</v>
      </c>
      <c r="B47" s="217">
        <v>16225</v>
      </c>
      <c r="C47" s="218" t="s">
        <v>8</v>
      </c>
      <c r="D47" s="219" t="s">
        <v>120</v>
      </c>
      <c r="E47" s="217">
        <v>16225</v>
      </c>
      <c r="I47" s="50" t="s">
        <v>97</v>
      </c>
    </row>
    <row r="48" spans="1:9" s="50" customFormat="1" ht="16.5" customHeight="1">
      <c r="A48" s="220" t="s">
        <v>5</v>
      </c>
      <c r="B48" s="217" t="s">
        <v>5</v>
      </c>
      <c r="C48" s="218" t="s">
        <v>8</v>
      </c>
      <c r="D48" s="219"/>
      <c r="E48" s="217" t="s">
        <v>5</v>
      </c>
    </row>
    <row r="49" spans="1:8" s="50" customFormat="1" ht="18" customHeight="1">
      <c r="A49" s="220">
        <v>3655800</v>
      </c>
      <c r="B49" s="217">
        <v>108431.27</v>
      </c>
      <c r="C49" s="218" t="s">
        <v>9</v>
      </c>
      <c r="D49" s="219" t="s">
        <v>129</v>
      </c>
      <c r="E49" s="217">
        <v>108431.27</v>
      </c>
    </row>
    <row r="50" spans="1:8" s="50" customFormat="1" ht="18" customHeight="1">
      <c r="A50" s="220">
        <v>377720</v>
      </c>
      <c r="B50" s="217" t="s">
        <v>5</v>
      </c>
      <c r="C50" s="218" t="s">
        <v>9</v>
      </c>
      <c r="D50" s="219" t="s">
        <v>151</v>
      </c>
      <c r="E50" s="217" t="s">
        <v>5</v>
      </c>
      <c r="H50" s="50" t="s">
        <v>97</v>
      </c>
    </row>
    <row r="51" spans="1:8" s="50" customFormat="1" ht="18" customHeight="1">
      <c r="A51" s="220">
        <v>940000</v>
      </c>
      <c r="B51" s="217">
        <v>25252</v>
      </c>
      <c r="C51" s="222" t="s">
        <v>10</v>
      </c>
      <c r="D51" s="219" t="s">
        <v>121</v>
      </c>
      <c r="E51" s="217">
        <v>25252</v>
      </c>
    </row>
    <row r="52" spans="1:8" s="50" customFormat="1" ht="18.75" customHeight="1">
      <c r="A52" s="220">
        <v>1505980</v>
      </c>
      <c r="B52" s="217" t="s">
        <v>5</v>
      </c>
      <c r="C52" s="223" t="s">
        <v>10</v>
      </c>
      <c r="D52" s="219" t="s">
        <v>130</v>
      </c>
      <c r="E52" s="217" t="s">
        <v>5</v>
      </c>
      <c r="H52" s="50" t="s">
        <v>97</v>
      </c>
    </row>
    <row r="53" spans="1:8" s="50" customFormat="1" ht="17.25" customHeight="1">
      <c r="A53" s="216">
        <v>195000</v>
      </c>
      <c r="B53" s="221">
        <v>9239.01</v>
      </c>
      <c r="C53" s="223" t="s">
        <v>11</v>
      </c>
      <c r="D53" s="219" t="s">
        <v>152</v>
      </c>
      <c r="E53" s="221">
        <v>9239.01</v>
      </c>
    </row>
    <row r="54" spans="1:8" s="50" customFormat="1" ht="15" customHeight="1">
      <c r="A54" s="216">
        <v>611580</v>
      </c>
      <c r="B54" s="221" t="s">
        <v>5</v>
      </c>
      <c r="C54" s="223" t="s">
        <v>12</v>
      </c>
      <c r="D54" s="219" t="s">
        <v>131</v>
      </c>
      <c r="E54" s="221" t="s">
        <v>5</v>
      </c>
    </row>
    <row r="55" spans="1:8" s="50" customFormat="1" ht="15.75" customHeight="1">
      <c r="A55" s="216">
        <v>2748000</v>
      </c>
      <c r="B55" s="217" t="s">
        <v>5</v>
      </c>
      <c r="C55" s="223" t="s">
        <v>12</v>
      </c>
      <c r="D55" s="219" t="s">
        <v>132</v>
      </c>
      <c r="E55" s="217" t="s">
        <v>5</v>
      </c>
    </row>
    <row r="56" spans="1:8" s="50" customFormat="1" ht="15.75" customHeight="1">
      <c r="A56" s="216">
        <v>126900</v>
      </c>
      <c r="B56" s="217" t="s">
        <v>5</v>
      </c>
      <c r="C56" s="223" t="s">
        <v>14</v>
      </c>
      <c r="D56" s="219"/>
      <c r="E56" s="217" t="s">
        <v>5</v>
      </c>
    </row>
    <row r="57" spans="1:8" s="50" customFormat="1" ht="15.75" customHeight="1">
      <c r="A57" s="216" t="s">
        <v>5</v>
      </c>
      <c r="B57" s="217" t="s">
        <v>5</v>
      </c>
      <c r="C57" s="223" t="s">
        <v>14</v>
      </c>
      <c r="D57" s="219"/>
      <c r="E57" s="217" t="s">
        <v>5</v>
      </c>
    </row>
    <row r="58" spans="1:8" s="50" customFormat="1" ht="15.75" customHeight="1">
      <c r="A58" s="216">
        <v>200000</v>
      </c>
      <c r="B58" s="217" t="s">
        <v>5</v>
      </c>
      <c r="C58" s="223" t="s">
        <v>13</v>
      </c>
      <c r="D58" s="219"/>
      <c r="E58" s="217" t="s">
        <v>5</v>
      </c>
    </row>
    <row r="59" spans="1:8" s="50" customFormat="1" ht="15" customHeight="1">
      <c r="A59" s="216">
        <v>3470000</v>
      </c>
      <c r="B59" s="217" t="s">
        <v>5</v>
      </c>
      <c r="C59" s="223" t="s">
        <v>13</v>
      </c>
      <c r="D59" s="219" t="s">
        <v>133</v>
      </c>
      <c r="E59" s="217" t="s">
        <v>5</v>
      </c>
    </row>
    <row r="60" spans="1:8" s="50" customFormat="1" ht="14.25" customHeight="1" thickBot="1">
      <c r="A60" s="224">
        <f>SUM(A42:A59)</f>
        <v>26100000</v>
      </c>
      <c r="B60" s="225">
        <f>SUM(B42:B59)</f>
        <v>408497.28</v>
      </c>
      <c r="C60" s="218"/>
      <c r="D60" s="219"/>
      <c r="E60" s="225">
        <f>SUM(E42:E59)</f>
        <v>408497.28</v>
      </c>
    </row>
    <row r="61" spans="1:8" s="50" customFormat="1" ht="18.75" customHeight="1" thickTop="1">
      <c r="A61" s="51"/>
      <c r="B61" s="226">
        <v>53924.639999999999</v>
      </c>
      <c r="C61" s="227" t="s">
        <v>78</v>
      </c>
      <c r="D61" s="228"/>
      <c r="E61" s="226">
        <v>53924.639999999999</v>
      </c>
      <c r="F61" s="51"/>
    </row>
    <row r="62" spans="1:8" s="50" customFormat="1" ht="18.75" customHeight="1">
      <c r="A62" s="51"/>
      <c r="B62" s="226">
        <v>765917.1</v>
      </c>
      <c r="C62" s="229" t="s">
        <v>221</v>
      </c>
      <c r="D62" s="228"/>
      <c r="E62" s="226">
        <v>765917.1</v>
      </c>
      <c r="F62" s="51"/>
    </row>
    <row r="63" spans="1:8" s="50" customFormat="1" ht="18.75" customHeight="1">
      <c r="A63" s="51"/>
      <c r="B63" s="230">
        <v>46500</v>
      </c>
      <c r="C63" s="229" t="s">
        <v>88</v>
      </c>
      <c r="D63" s="228" t="s">
        <v>111</v>
      </c>
      <c r="E63" s="230">
        <v>46500</v>
      </c>
      <c r="F63" s="51"/>
    </row>
    <row r="64" spans="1:8" s="50" customFormat="1" ht="18.75" customHeight="1">
      <c r="A64" s="51"/>
      <c r="B64" s="230">
        <v>5000</v>
      </c>
      <c r="C64" s="229" t="s">
        <v>207</v>
      </c>
      <c r="D64" s="228"/>
      <c r="E64" s="230">
        <v>5000</v>
      </c>
      <c r="F64" s="51"/>
    </row>
    <row r="65" spans="1:12" s="50" customFormat="1" ht="18.75" customHeight="1">
      <c r="A65" s="51"/>
      <c r="B65" s="230">
        <v>4500</v>
      </c>
      <c r="C65" s="229" t="s">
        <v>215</v>
      </c>
      <c r="D65" s="228"/>
      <c r="E65" s="230">
        <v>4500</v>
      </c>
      <c r="F65" s="51"/>
      <c r="L65" s="50" t="s">
        <v>97</v>
      </c>
    </row>
    <row r="66" spans="1:12" s="50" customFormat="1" ht="16.5" customHeight="1">
      <c r="A66" s="231"/>
      <c r="B66" s="217">
        <v>50000</v>
      </c>
      <c r="C66" s="229" t="s">
        <v>7</v>
      </c>
      <c r="D66" s="228"/>
      <c r="E66" s="217">
        <v>50000</v>
      </c>
      <c r="F66" s="51"/>
    </row>
    <row r="67" spans="1:12" s="50" customFormat="1" ht="17.25" customHeight="1">
      <c r="A67" s="231"/>
      <c r="B67" s="217">
        <v>584500</v>
      </c>
      <c r="C67" s="229" t="s">
        <v>95</v>
      </c>
      <c r="D67" s="228" t="s">
        <v>109</v>
      </c>
      <c r="E67" s="217">
        <v>584500</v>
      </c>
      <c r="F67" s="93"/>
    </row>
    <row r="68" spans="1:12" s="50" customFormat="1" ht="19.5" customHeight="1">
      <c r="A68" s="231"/>
      <c r="B68" s="232"/>
      <c r="C68" s="229"/>
      <c r="D68" s="228"/>
      <c r="E68" s="217"/>
      <c r="F68" s="51"/>
    </row>
    <row r="69" spans="1:12" s="50" customFormat="1" ht="15" customHeight="1">
      <c r="A69" s="231"/>
      <c r="B69" s="232"/>
      <c r="C69" s="229"/>
      <c r="D69" s="228"/>
      <c r="E69" s="221"/>
      <c r="F69" s="51"/>
      <c r="H69" s="50" t="s">
        <v>97</v>
      </c>
    </row>
    <row r="70" spans="1:12" s="50" customFormat="1" ht="17.25" customHeight="1">
      <c r="A70" s="231"/>
      <c r="B70" s="232"/>
      <c r="C70" s="229"/>
      <c r="D70" s="228"/>
      <c r="E70" s="217"/>
      <c r="F70" s="51"/>
    </row>
    <row r="71" spans="1:12" s="50" customFormat="1" ht="17.25" customHeight="1">
      <c r="A71" s="231"/>
      <c r="B71" s="243"/>
      <c r="C71" s="229"/>
      <c r="D71" s="228"/>
      <c r="E71" s="244"/>
      <c r="F71" s="51"/>
      <c r="J71" s="50" t="s">
        <v>97</v>
      </c>
    </row>
    <row r="72" spans="1:12" s="50" customFormat="1" ht="17.25" customHeight="1">
      <c r="A72" s="231"/>
      <c r="B72" s="234">
        <f>SUM(B61:B71)</f>
        <v>1510341.74</v>
      </c>
      <c r="C72" s="235" t="s">
        <v>81</v>
      </c>
      <c r="D72" s="228"/>
      <c r="E72" s="234">
        <f>SUM(E61:E71)</f>
        <v>1510341.74</v>
      </c>
      <c r="F72" s="51"/>
    </row>
    <row r="73" spans="1:12" s="50" customFormat="1" ht="18.75" customHeight="1">
      <c r="A73" s="231"/>
      <c r="B73" s="234">
        <f>SUM(B60+B72)</f>
        <v>1918839.02</v>
      </c>
      <c r="C73" s="236" t="s">
        <v>62</v>
      </c>
      <c r="D73" s="219"/>
      <c r="E73" s="234">
        <f>SUM(E60+E72)</f>
        <v>1918839.02</v>
      </c>
      <c r="F73" s="51"/>
    </row>
    <row r="74" spans="1:12" s="50" customFormat="1" ht="18" customHeight="1">
      <c r="A74" s="231"/>
      <c r="B74" s="221">
        <v>10234732.210000001</v>
      </c>
      <c r="C74" s="236" t="s">
        <v>72</v>
      </c>
      <c r="D74" s="219"/>
      <c r="E74" s="230"/>
      <c r="F74" s="51"/>
    </row>
    <row r="75" spans="1:12" s="50" customFormat="1" ht="14.25" customHeight="1">
      <c r="A75" s="231"/>
      <c r="B75" s="233"/>
      <c r="C75" s="236" t="s">
        <v>63</v>
      </c>
      <c r="D75" s="219"/>
      <c r="E75" s="237"/>
      <c r="F75" s="51"/>
    </row>
    <row r="76" spans="1:12" s="50" customFormat="1" ht="14.25" customHeight="1">
      <c r="A76" s="231"/>
      <c r="B76" s="233"/>
      <c r="C76" s="236" t="s">
        <v>73</v>
      </c>
      <c r="D76" s="219"/>
      <c r="E76" s="221">
        <v>10234732.210000001</v>
      </c>
      <c r="F76" s="51"/>
    </row>
    <row r="77" spans="1:12" s="50" customFormat="1" ht="15" customHeight="1" thickBot="1">
      <c r="A77" s="231"/>
      <c r="B77" s="224">
        <f>SUM(B9+B34-B73)</f>
        <v>21450908.02</v>
      </c>
      <c r="C77" s="218" t="s">
        <v>61</v>
      </c>
      <c r="D77" s="219"/>
      <c r="E77" s="225">
        <f>SUM(E9+E34-E73)</f>
        <v>21450908.02</v>
      </c>
      <c r="F77" s="51"/>
    </row>
    <row r="78" spans="1:12" s="7" customFormat="1" ht="22.5" customHeight="1" thickTop="1">
      <c r="A78" s="238"/>
      <c r="B78" s="131"/>
      <c r="C78" s="47"/>
      <c r="D78" s="49"/>
      <c r="E78" s="131"/>
      <c r="F78" s="47"/>
    </row>
    <row r="79" spans="1:12" s="48" customFormat="1">
      <c r="A79" s="239" t="s">
        <v>34</v>
      </c>
      <c r="B79" s="240"/>
      <c r="C79" s="47" t="s">
        <v>104</v>
      </c>
      <c r="D79" s="49" t="s">
        <v>149</v>
      </c>
      <c r="E79" s="131"/>
      <c r="F79" s="68"/>
      <c r="K79" s="48" t="s">
        <v>97</v>
      </c>
    </row>
    <row r="80" spans="1:12" s="48" customFormat="1" ht="24.75" customHeight="1">
      <c r="A80" s="239"/>
      <c r="B80" s="240"/>
      <c r="C80" s="47"/>
      <c r="D80" s="49"/>
      <c r="E80" s="131"/>
      <c r="F80" s="68"/>
    </row>
    <row r="81" spans="1:6" s="48" customFormat="1">
      <c r="A81" s="239" t="s">
        <v>208</v>
      </c>
      <c r="B81" s="241"/>
      <c r="C81" s="47"/>
      <c r="D81" s="49"/>
      <c r="E81" s="242"/>
      <c r="F81" s="68"/>
    </row>
    <row r="82" spans="1:6" s="48" customFormat="1" ht="18" customHeight="1">
      <c r="A82" s="239" t="s">
        <v>223</v>
      </c>
      <c r="B82" s="241"/>
      <c r="C82" s="47"/>
      <c r="D82" s="49"/>
      <c r="E82" s="242"/>
      <c r="F82" s="68"/>
    </row>
    <row r="83" spans="1:6" s="48" customFormat="1" ht="18" customHeight="1">
      <c r="A83" s="239" t="s">
        <v>224</v>
      </c>
      <c r="B83" s="241"/>
      <c r="C83" s="47"/>
      <c r="D83" s="49"/>
      <c r="E83" s="242"/>
      <c r="F83" s="68"/>
    </row>
    <row r="84" spans="1:6" s="3" customFormat="1">
      <c r="A84" s="239" t="s">
        <v>225</v>
      </c>
      <c r="B84" s="241"/>
      <c r="C84" s="47"/>
      <c r="D84" s="49"/>
      <c r="E84" s="241"/>
      <c r="F84" s="68"/>
    </row>
    <row r="85" spans="1:6" s="7" customFormat="1">
      <c r="A85" s="15"/>
      <c r="B85" s="132"/>
      <c r="D85" s="21"/>
      <c r="E85" s="132"/>
    </row>
    <row r="86" spans="1:6" s="7" customFormat="1">
      <c r="A86" s="15"/>
      <c r="B86" s="132"/>
      <c r="D86" s="21"/>
      <c r="E86" s="132"/>
    </row>
    <row r="87" spans="1:6" s="7" customFormat="1">
      <c r="A87" s="15"/>
      <c r="B87" s="132"/>
      <c r="D87" s="21"/>
      <c r="E87" s="132"/>
    </row>
    <row r="88" spans="1:6" s="7" customFormat="1">
      <c r="A88" s="15"/>
      <c r="B88" s="132"/>
      <c r="D88" s="21"/>
      <c r="E88" s="132"/>
    </row>
    <row r="89" spans="1:6" s="7" customFormat="1">
      <c r="A89" s="15"/>
      <c r="B89" s="132"/>
      <c r="D89" s="21"/>
      <c r="E89" s="132"/>
    </row>
    <row r="90" spans="1:6" s="7" customFormat="1">
      <c r="A90" s="15"/>
      <c r="B90" s="132"/>
      <c r="D90" s="21"/>
      <c r="E90" s="132"/>
    </row>
    <row r="91" spans="1:6" s="7" customFormat="1">
      <c r="A91" s="15"/>
      <c r="B91" s="132"/>
      <c r="D91" s="21"/>
      <c r="E91" s="121"/>
    </row>
    <row r="92" spans="1:6" s="7" customFormat="1">
      <c r="A92" s="15"/>
      <c r="B92" s="133"/>
      <c r="D92" s="21"/>
      <c r="E92" s="133"/>
    </row>
    <row r="93" spans="1:6" s="7" customFormat="1">
      <c r="A93" s="15"/>
      <c r="B93" s="132"/>
      <c r="D93" s="21"/>
      <c r="E93" s="132"/>
    </row>
    <row r="94" spans="1:6" s="7" customFormat="1">
      <c r="A94" s="15"/>
      <c r="B94" s="132"/>
      <c r="D94" s="21"/>
      <c r="E94" s="132"/>
    </row>
    <row r="95" spans="1:6" s="7" customFormat="1">
      <c r="A95" s="15"/>
      <c r="B95" s="132"/>
      <c r="D95" s="21"/>
      <c r="E95" s="132"/>
    </row>
    <row r="96" spans="1:6" s="7" customFormat="1">
      <c r="A96" s="15"/>
      <c r="B96" s="132"/>
      <c r="D96" s="21"/>
      <c r="E96" s="132"/>
    </row>
    <row r="97" spans="1:5" s="7" customFormat="1">
      <c r="A97" s="15"/>
      <c r="B97" s="132"/>
      <c r="D97" s="21"/>
      <c r="E97" s="132"/>
    </row>
    <row r="98" spans="1:5" s="7" customFormat="1">
      <c r="A98" s="15"/>
      <c r="B98" s="132"/>
      <c r="D98" s="21"/>
      <c r="E98" s="132"/>
    </row>
    <row r="99" spans="1:5" s="7" customFormat="1">
      <c r="A99" s="15"/>
      <c r="B99" s="132"/>
      <c r="D99" s="21"/>
      <c r="E99" s="132"/>
    </row>
    <row r="100" spans="1:5" s="7" customFormat="1">
      <c r="A100" s="15"/>
      <c r="B100" s="132"/>
      <c r="D100" s="21"/>
      <c r="E100" s="132"/>
    </row>
    <row r="101" spans="1:5" s="7" customFormat="1">
      <c r="A101" s="15"/>
      <c r="B101" s="132"/>
      <c r="D101" s="21"/>
      <c r="E101" s="132"/>
    </row>
    <row r="102" spans="1:5" s="7" customFormat="1">
      <c r="A102" s="15"/>
      <c r="B102" s="132"/>
      <c r="D102" s="21"/>
      <c r="E102" s="132"/>
    </row>
    <row r="103" spans="1:5" s="7" customFormat="1">
      <c r="A103" s="15"/>
      <c r="B103" s="132"/>
      <c r="D103" s="21"/>
      <c r="E103" s="132"/>
    </row>
    <row r="104" spans="1:5" s="7" customFormat="1">
      <c r="A104" s="15"/>
      <c r="B104" s="132"/>
      <c r="D104" s="21"/>
      <c r="E104" s="132"/>
    </row>
    <row r="105" spans="1:5" s="7" customFormat="1">
      <c r="A105" s="15"/>
      <c r="B105" s="132"/>
      <c r="D105" s="21"/>
      <c r="E105" s="132"/>
    </row>
    <row r="106" spans="1:5" s="7" customFormat="1">
      <c r="A106" s="15"/>
      <c r="B106" s="132"/>
      <c r="D106" s="21"/>
      <c r="E106" s="132"/>
    </row>
    <row r="107" spans="1:5" s="7" customFormat="1">
      <c r="A107" s="15"/>
      <c r="B107" s="132"/>
      <c r="D107" s="21"/>
      <c r="E107" s="132"/>
    </row>
    <row r="108" spans="1:5" s="7" customFormat="1">
      <c r="A108" s="15"/>
      <c r="B108" s="132"/>
      <c r="D108" s="21"/>
      <c r="E108" s="132"/>
    </row>
    <row r="109" spans="1:5" s="7" customFormat="1">
      <c r="A109" s="15"/>
      <c r="B109" s="132"/>
      <c r="D109" s="21"/>
      <c r="E109" s="132"/>
    </row>
    <row r="110" spans="1:5" s="7" customFormat="1">
      <c r="A110" s="15"/>
      <c r="B110" s="132"/>
      <c r="D110" s="21"/>
      <c r="E110" s="132"/>
    </row>
    <row r="111" spans="1:5" s="7" customFormat="1">
      <c r="A111" s="15"/>
      <c r="B111" s="132"/>
      <c r="D111" s="21"/>
      <c r="E111" s="132"/>
    </row>
    <row r="112" spans="1:5" s="7" customFormat="1">
      <c r="A112" s="15"/>
      <c r="B112" s="132"/>
      <c r="D112" s="21"/>
      <c r="E112" s="132"/>
    </row>
    <row r="113" spans="1:5" s="7" customFormat="1">
      <c r="A113" s="15"/>
      <c r="B113" s="132"/>
      <c r="D113" s="21"/>
      <c r="E113" s="132"/>
    </row>
    <row r="114" spans="1:5" s="7" customFormat="1">
      <c r="A114" s="15"/>
      <c r="B114" s="132"/>
      <c r="D114" s="21"/>
      <c r="E114" s="132"/>
    </row>
    <row r="115" spans="1:5" s="7" customFormat="1">
      <c r="A115" s="15"/>
      <c r="B115" s="132"/>
      <c r="D115" s="21"/>
      <c r="E115" s="132"/>
    </row>
    <row r="116" spans="1:5" s="7" customFormat="1">
      <c r="A116" s="15"/>
      <c r="B116" s="132"/>
      <c r="D116" s="21"/>
      <c r="E116" s="132"/>
    </row>
    <row r="117" spans="1:5" s="7" customFormat="1">
      <c r="A117" s="15"/>
      <c r="B117" s="132"/>
      <c r="D117" s="21"/>
      <c r="E117" s="132"/>
    </row>
    <row r="118" spans="1:5" s="7" customFormat="1">
      <c r="A118" s="15"/>
      <c r="B118" s="132"/>
      <c r="D118" s="21"/>
      <c r="E118" s="132"/>
    </row>
    <row r="119" spans="1:5" s="7" customFormat="1">
      <c r="A119" s="15"/>
      <c r="B119" s="132"/>
      <c r="D119" s="21"/>
      <c r="E119" s="132"/>
    </row>
    <row r="120" spans="1:5" s="7" customFormat="1">
      <c r="A120" s="15"/>
      <c r="B120" s="132"/>
      <c r="D120" s="21"/>
      <c r="E120" s="132"/>
    </row>
    <row r="121" spans="1:5" s="7" customFormat="1">
      <c r="A121" s="15"/>
      <c r="B121" s="132"/>
      <c r="D121" s="21"/>
      <c r="E121" s="132"/>
    </row>
    <row r="122" spans="1:5" s="7" customFormat="1">
      <c r="A122" s="15"/>
      <c r="B122" s="132"/>
      <c r="D122" s="21"/>
      <c r="E122" s="132"/>
    </row>
    <row r="123" spans="1:5" s="7" customFormat="1">
      <c r="A123" s="15"/>
      <c r="B123" s="132"/>
      <c r="D123" s="21"/>
      <c r="E123" s="132"/>
    </row>
    <row r="124" spans="1:5" s="7" customFormat="1">
      <c r="A124" s="15"/>
      <c r="B124" s="132"/>
      <c r="D124" s="21"/>
      <c r="E124" s="132"/>
    </row>
    <row r="125" spans="1:5" s="7" customFormat="1">
      <c r="A125" s="15"/>
      <c r="B125" s="132"/>
      <c r="D125" s="21"/>
      <c r="E125" s="132"/>
    </row>
    <row r="126" spans="1:5" s="7" customFormat="1">
      <c r="A126" s="15"/>
      <c r="B126" s="132"/>
      <c r="D126" s="21"/>
      <c r="E126" s="132"/>
    </row>
    <row r="127" spans="1:5" s="7" customFormat="1">
      <c r="A127" s="15"/>
      <c r="B127" s="132"/>
      <c r="D127" s="21"/>
      <c r="E127" s="132"/>
    </row>
    <row r="128" spans="1:5" s="7" customFormat="1">
      <c r="A128" s="15"/>
      <c r="B128" s="132"/>
      <c r="D128" s="21"/>
      <c r="E128" s="132"/>
    </row>
    <row r="129" spans="1:5" s="7" customFormat="1">
      <c r="A129" s="15"/>
      <c r="B129" s="132"/>
      <c r="D129" s="21"/>
      <c r="E129" s="132"/>
    </row>
    <row r="130" spans="1:5" s="7" customFormat="1">
      <c r="A130" s="15"/>
      <c r="B130" s="132"/>
      <c r="D130" s="21"/>
      <c r="E130" s="132"/>
    </row>
    <row r="131" spans="1:5" s="7" customFormat="1">
      <c r="A131" s="15"/>
      <c r="B131" s="132"/>
      <c r="D131" s="21"/>
      <c r="E131" s="132"/>
    </row>
    <row r="132" spans="1:5" s="7" customFormat="1">
      <c r="A132" s="15"/>
      <c r="B132" s="132"/>
      <c r="D132" s="21"/>
      <c r="E132" s="132"/>
    </row>
    <row r="133" spans="1:5" s="7" customFormat="1">
      <c r="A133" s="15"/>
      <c r="B133" s="132"/>
      <c r="D133" s="21"/>
      <c r="E133" s="132"/>
    </row>
    <row r="134" spans="1:5" s="7" customFormat="1">
      <c r="A134" s="15"/>
      <c r="B134" s="132"/>
      <c r="D134" s="21"/>
      <c r="E134" s="132"/>
    </row>
    <row r="135" spans="1:5" s="7" customFormat="1">
      <c r="A135" s="15"/>
      <c r="B135" s="132"/>
      <c r="D135" s="21"/>
      <c r="E135" s="132"/>
    </row>
    <row r="136" spans="1:5" s="7" customFormat="1">
      <c r="A136" s="15"/>
      <c r="B136" s="132"/>
      <c r="D136" s="21"/>
      <c r="E136" s="132"/>
    </row>
    <row r="137" spans="1:5" s="7" customFormat="1">
      <c r="A137" s="15"/>
      <c r="B137" s="132"/>
      <c r="D137" s="21"/>
      <c r="E137" s="132"/>
    </row>
    <row r="138" spans="1:5" s="7" customFormat="1">
      <c r="A138" s="15"/>
      <c r="B138" s="132"/>
      <c r="D138" s="21"/>
      <c r="E138" s="132"/>
    </row>
    <row r="139" spans="1:5" s="7" customFormat="1">
      <c r="A139" s="15"/>
      <c r="B139" s="132"/>
      <c r="D139" s="21"/>
      <c r="E139" s="132"/>
    </row>
    <row r="140" spans="1:5" s="7" customFormat="1">
      <c r="A140" s="15"/>
      <c r="B140" s="132"/>
      <c r="D140" s="21"/>
      <c r="E140" s="132"/>
    </row>
    <row r="141" spans="1:5" s="7" customFormat="1">
      <c r="A141" s="15"/>
      <c r="B141" s="132"/>
      <c r="D141" s="21"/>
      <c r="E141" s="132"/>
    </row>
    <row r="142" spans="1:5" s="7" customFormat="1">
      <c r="A142" s="15"/>
      <c r="B142" s="132"/>
      <c r="D142" s="21"/>
      <c r="E142" s="132"/>
    </row>
    <row r="143" spans="1:5" s="7" customFormat="1">
      <c r="A143" s="15"/>
      <c r="B143" s="132"/>
      <c r="D143" s="21"/>
      <c r="E143" s="132"/>
    </row>
  </sheetData>
  <mergeCells count="9">
    <mergeCell ref="A39:B39"/>
    <mergeCell ref="C39:C40"/>
    <mergeCell ref="D39:D40"/>
    <mergeCell ref="A1:E1"/>
    <mergeCell ref="A4:E4"/>
    <mergeCell ref="A7:B7"/>
    <mergeCell ref="C7:C8"/>
    <mergeCell ref="D7:D8"/>
    <mergeCell ref="A38:E38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SSKTCOM</cp:lastModifiedBy>
  <cp:lastPrinted>2011-11-09T02:59:19Z</cp:lastPrinted>
  <dcterms:created xsi:type="dcterms:W3CDTF">2004-11-17T03:08:17Z</dcterms:created>
  <dcterms:modified xsi:type="dcterms:W3CDTF">2011-11-09T02:59:27Z</dcterms:modified>
</cp:coreProperties>
</file>