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กระดาษทำการ!$A$1:$T$222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D27" i="25"/>
  <c r="F20" i="24"/>
  <c r="F21" s="1"/>
  <c r="A62" i="2"/>
  <c r="B10" i="23"/>
  <c r="B9" i="22"/>
  <c r="B10" i="21"/>
  <c r="D51" i="25"/>
  <c r="D59" s="1"/>
  <c r="D13"/>
  <c r="E18" i="2"/>
  <c r="C38" i="1"/>
  <c r="E74" i="2"/>
  <c r="D38" i="1"/>
  <c r="B74" i="2"/>
  <c r="D58" i="25"/>
  <c r="D22"/>
  <c r="C58"/>
  <c r="C54"/>
  <c r="C51"/>
  <c r="C31"/>
  <c r="C27"/>
  <c r="C22"/>
  <c r="E35" i="2"/>
  <c r="E36" s="1"/>
  <c r="E62"/>
  <c r="E75" s="1"/>
  <c r="C13" i="25"/>
  <c r="C59"/>
  <c r="D31"/>
  <c r="B18" i="2"/>
  <c r="B62"/>
  <c r="B75" s="1"/>
  <c r="B35"/>
  <c r="A18"/>
  <c r="E79" l="1"/>
  <c r="B36"/>
  <c r="B79" s="1"/>
</calcChain>
</file>

<file path=xl/comments1.xml><?xml version="1.0" encoding="utf-8"?>
<comments xmlns="http://schemas.openxmlformats.org/spreadsheetml/2006/main">
  <authors>
    <author>ssc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ssc: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<sst xmlns="http://schemas.openxmlformats.org/spreadsheetml/2006/main" count="561" uniqueCount="296">
  <si>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</si>
  <si>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</si>
  <si>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</si>
  <si>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</si>
  <si>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</si>
  <si>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</si>
  <si>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</si>
  <si>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</si>
  <si>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</si>
  <si>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</si>
  <si>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</si>
  <si>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</si>
  <si>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</si>
  <si>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</si>
  <si>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</si>
  <si>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</si>
  <si>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</si>
  <si>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</si>
  <si>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</si>
  <si>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</si>
  <si>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</si>
  <si>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</si>
  <si>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</si>
  <si>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</si>
  <si>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</si>
  <si>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</si>
  <si>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</si>
  <si>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</si>
  <si>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</si>
  <si>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</si>
  <si>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</si>
  <si>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</si>
  <si>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</si>
  <si>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</si>
  <si>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</si>
  <si>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</si>
  <si>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</si>
  <si>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</si>
  <si>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</si>
  <si>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</si>
  <si>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</si>
  <si>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</si>
  <si>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</si>
  <si>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00260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</si>
  <si>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</si>
  <si>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</si>
  <si>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</si>
  <si>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</si>
  <si>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</si>
  <si>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</si>
  <si>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</si>
  <si>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</si>
  <si>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</si>
  <si>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</si>
  <si>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00321</t>
  </si>
  <si>
    <t>00322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</si>
  <si>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</si>
  <si>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</si>
  <si>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</si>
  <si>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</si>
  <si>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</si>
  <si>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</si>
  <si>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</si>
  <si>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</si>
  <si>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</si>
  <si>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</si>
  <si>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</si>
  <si>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</si>
  <si>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</si>
  <si>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</si>
  <si>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</si>
  <si>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</si>
  <si>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</si>
  <si>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</si>
  <si>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</si>
  <si>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</si>
  <si>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</si>
  <si>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</si>
  <si>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</si>
  <si>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</si>
  <si>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</si>
  <si>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</si>
  <si>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</si>
  <si>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</si>
  <si>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</si>
  <si>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</si>
  <si>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</si>
  <si>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</si>
  <si>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</si>
  <si>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</si>
  <si>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</si>
  <si>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</si>
  <si>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</si>
  <si>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</si>
  <si>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</si>
  <si>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ลูกหนี้เงินยืมงบประมาณ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</si>
  <si>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</si>
  <si>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</si>
  <si>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</si>
  <si>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</si>
  <si>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>ลน.เงินยืมงบประมาณ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</si>
  <si>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</si>
  <si>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</si>
  <si>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</si>
  <si>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</si>
  <si>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</si>
  <si>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</si>
  <si>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</si>
  <si>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>ค่าภาคหลวงและค่าธรรมเนียมป่าไม้</t>
  </si>
  <si>
    <t xml:space="preserve">งบทดลอง  </t>
  </si>
  <si>
    <t>110201</t>
  </si>
  <si>
    <t>110300</t>
  </si>
  <si>
    <t>110605</t>
  </si>
  <si>
    <t>ลน.เงินยืมสะสม</t>
  </si>
  <si>
    <t>110606</t>
  </si>
  <si>
    <t>210402</t>
  </si>
  <si>
    <t>300000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</si>
  <si>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</si>
  <si>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</si>
  <si>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</si>
  <si>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</si>
  <si>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</si>
  <si>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</si>
  <si>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</si>
  <si>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</si>
  <si>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</si>
  <si>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</si>
  <si>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</si>
  <si>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รับฝาก (หมายเหตุ 2)</t>
  </si>
  <si>
    <t>230100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</si>
  <si>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</si>
  <si>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</si>
  <si>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</si>
  <si>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</si>
  <si>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</si>
  <si>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</si>
  <si>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</si>
  <si>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</si>
  <si>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6550000</t>
  </si>
  <si>
    <t>411000</t>
  </si>
  <si>
    <t>412000</t>
  </si>
  <si>
    <t>413000</t>
  </si>
  <si>
    <t>415000</t>
  </si>
  <si>
    <t>421000</t>
  </si>
  <si>
    <t>416000</t>
  </si>
  <si>
    <t>431000</t>
  </si>
  <si>
    <t>210100</t>
  </si>
  <si>
    <t>210200</t>
  </si>
  <si>
    <t>210300</t>
  </si>
  <si>
    <t>210400</t>
  </si>
  <si>
    <t>210600</t>
  </si>
  <si>
    <t>220100</t>
  </si>
  <si>
    <t>220200</t>
  </si>
  <si>
    <t>220300</t>
  </si>
  <si>
    <t>220600</t>
  </si>
  <si>
    <t>220700</t>
  </si>
  <si>
    <t>310400</t>
  </si>
  <si>
    <t>310600</t>
  </si>
  <si>
    <t>รับฝาก             (หมายเหตุ 2 )</t>
  </si>
  <si>
    <t>เพื่อทราบ</t>
  </si>
  <si>
    <t>ปีงบประมาณ  2553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</si>
  <si>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</si>
  <si>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</si>
  <si>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</si>
  <si>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</si>
  <si>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</si>
  <si>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</si>
  <si>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</si>
  <si>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</si>
  <si>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ส่วนลด 6%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</si>
  <si>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</si>
  <si>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</si>
  <si>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</si>
  <si>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</si>
  <si>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</si>
  <si>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</si>
  <si>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</si>
  <si>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</si>
  <si>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</si>
  <si>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</si>
  <si>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</si>
  <si>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</si>
  <si>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</si>
  <si>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</si>
  <si>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</si>
  <si>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</si>
  <si>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</si>
  <si>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</si>
  <si>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</si>
  <si>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</si>
  <si>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</si>
  <si>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</si>
  <si>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</si>
  <si>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</si>
  <si>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ค่าธรรมเนียมใบอนุญาตขายสุรา</t>
  </si>
  <si>
    <t>3. หมวดรายได้จากทรัพย์สิน</t>
  </si>
  <si>
    <t xml:space="preserve">  ดอกเบี้ยเงินฝากธนาคาร</t>
  </si>
  <si>
    <t>413003</t>
  </si>
  <si>
    <t>ค่าเช่าหรือค่าบริการสถานที่</t>
  </si>
  <si>
    <t>4. หมวดรายได้เบ็ดเตล็ด</t>
  </si>
  <si>
    <t xml:space="preserve">   ค่าขายแบบแปลน</t>
  </si>
  <si>
    <t>415004</t>
  </si>
  <si>
    <t>รายได้เบ็ดเตล็ดอื่น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</si>
  <si>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</si>
  <si>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</si>
  <si>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</si>
  <si>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</si>
  <si>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ภาษีมูลค่าเพิ่ม</t>
  </si>
  <si>
    <t xml:space="preserve">  -</t>
  </si>
  <si>
    <t xml:space="preserve">  - 1 ใน 9</t>
  </si>
  <si>
    <t xml:space="preserve">  - ตามแผน พรบ.กระจายอำนาจ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</si>
  <si>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</si>
  <si>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</si>
  <si>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</si>
  <si>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</si>
  <si>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</si>
  <si>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</si>
  <si>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</si>
  <si>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</si>
  <si>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</si>
  <si>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</si>
  <si>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</si>
  <si>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</si>
  <si>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 xml:space="preserve"> -2 -</t>
  </si>
  <si>
    <t>เงินอุดหนุนเฉพาะกิจ - ผู้พิการ</t>
  </si>
  <si>
    <t>เงินสด</t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</si>
  <si>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</si>
  <si>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</si>
  <si>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</si>
  <si>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</si>
  <si>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>110900</t>
  </si>
  <si>
    <t>320100</t>
  </si>
  <si>
    <t>00263</t>
  </si>
  <si>
    <t xml:space="preserve"> ภาษีอากรรังนกอีแอ่น</t>
  </si>
  <si>
    <t>ค่าธรรมเนียมจดทะเบียนพานิชย์</t>
  </si>
  <si>
    <t>- หมวดเงินอุดหนุนทั่วไป</t>
  </si>
  <si>
    <t xml:space="preserve">   เงินอุดหนุนทั่วไป สำหรับดำเนินการตามอำนาจหน้าที่</t>
  </si>
  <si>
    <t>อุดหนุนเฉพาะกิจ - ศูนย์พัฒนาครอบครัว</t>
  </si>
  <si>
    <t>เงินอุดหนุนเฉพาะกิจ - เบี้ยยังชีพผู้พิการ</t>
  </si>
  <si>
    <t>ประกันสัญญา</t>
  </si>
  <si>
    <t>เงินอุดหนุนเฉพาะกิจ-ผู้ดูแลเด็ก</t>
  </si>
  <si>
    <t>00121</t>
  </si>
  <si>
    <t>111000</t>
  </si>
  <si>
    <t>เงินอุดหนุนเฉพาะกิจ - ผู้ดูแลเด็ก</t>
  </si>
  <si>
    <t>เงินอุดหนุน-ไทยเข้มแข็ง</t>
  </si>
  <si>
    <t>เงินอุทิศระบุวัตถุประสงค์</t>
  </si>
  <si>
    <t>เงินฝากธนาคาร  ( ออมทรัพย์ )  635 - 2 - 22994 - 9</t>
  </si>
  <si>
    <t>โครงการถ่ายโอนกิจการสาธารณะ</t>
  </si>
  <si>
    <t xml:space="preserve"> -3 -</t>
  </si>
  <si>
    <t>อุดหนุนเฉพาะกิจ - พิการ</t>
  </si>
  <si>
    <t>อุดหนุนเฉพาะกิจ - ผู้สูงอายุ</t>
  </si>
  <si>
    <t>ค่าใช้จ่าย 5%</t>
  </si>
  <si>
    <t>เงินอุดหนุนเฉพาะกิจ-ไทยเข้มแข็ง</t>
  </si>
  <si>
    <t>00230</t>
  </si>
  <si>
    <t>00232</t>
  </si>
  <si>
    <t>00123</t>
  </si>
  <si>
    <t>เงินฝาก ธ. กรุงไทย  (กระแสฯ ) 715 - 6 - 03248 - 8</t>
  </si>
  <si>
    <t>เงินรับฝากอื่น ๆ</t>
  </si>
  <si>
    <t>รับฝากอื่น ๆ</t>
  </si>
  <si>
    <t>เงินเดือน</t>
  </si>
  <si>
    <t>เงินอุดหนุน - ศูนย์พัฒนาสังคม</t>
  </si>
  <si>
    <t>หมายเหตุ 2    ประกอบงบรับ - จ่ายเงินสด เดือนสิงหาคม  2554</t>
  </si>
  <si>
    <t>30   กันยายน  2554</t>
  </si>
  <si>
    <t>รายจ่ายรอจ่าย</t>
  </si>
  <si>
    <t>210500</t>
  </si>
  <si>
    <t>30  กันยายน  2554</t>
  </si>
  <si>
    <t>รายได้จากทรัพย์สินอื่น</t>
  </si>
  <si>
    <t xml:space="preserve"> - 2 -</t>
  </si>
  <si>
    <t xml:space="preserve">                                                                           ประจำเดือน   กันยายน   2554</t>
  </si>
  <si>
    <t>ยอดเงินคงเหลือตามรายงานธนาคาร  ณ วันที่   30  กันยายน   2554</t>
  </si>
  <si>
    <t>26  ก.ย.  54</t>
  </si>
  <si>
    <t>29  ก.ย.  54</t>
  </si>
  <si>
    <t>30  ก.ย.  54</t>
  </si>
  <si>
    <t>0267650</t>
  </si>
  <si>
    <t>0267659</t>
  </si>
  <si>
    <t>0268861</t>
  </si>
  <si>
    <t>0268867</t>
  </si>
  <si>
    <t>0268872</t>
  </si>
  <si>
    <t>0268874</t>
  </si>
  <si>
    <t>0268875</t>
  </si>
  <si>
    <t>0268879</t>
  </si>
  <si>
    <t>0268880</t>
  </si>
  <si>
    <t>0268881</t>
  </si>
  <si>
    <t>0268883</t>
  </si>
  <si>
    <t>0268884</t>
  </si>
  <si>
    <t>วันที่    30  กันยายน 2554</t>
  </si>
  <si>
    <t xml:space="preserve">                               วันที่  30  กันยายน  2554</t>
  </si>
  <si>
    <t xml:space="preserve">            หมายเหตุ 2     ประกอบงบทดลอง  เดือนกันยายน  2554</t>
  </si>
  <si>
    <t xml:space="preserve">            หมายเหตุ  2   ประกอบงบรับ - จ่าย  เดือนกันยายน  2554</t>
  </si>
  <si>
    <t>ประจำเดือน กันยายน  2554</t>
  </si>
  <si>
    <t xml:space="preserve">   (นางสาวมณฑกานต์    หวังถนอม)                               (นางสาวคุลิกา   คลับคล้าย)                                                      ( นางสาวคุลิกา  คลับคล้าย )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</si>
  <si>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ปลัดองค์การบริหารส่วนตำบล ปฏิบัติหน้าที่</t>
  </si>
  <si>
    <t xml:space="preserve">                                                                                                                                                                         นายกองค์การบริหารส่วนตำบลห้วยยาง                                                                                                                                    </t>
  </si>
  <si>
    <t>310200</t>
  </si>
  <si>
    <t>320300</t>
  </si>
  <si>
    <t>610200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</si>
</sst>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25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0">
    <xf numFmtId="0" fontId="0" fillId="0" borderId="0" xfId="0"/>
    <xf numFmtId="0" fontId="3" fillId="0" borderId="0" xfId="0" applyFont="1"/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4" xfId="0" applyFont="1" applyBorder="1"/>
    <xf numFmtId="0" fontId="5" fillId="0" borderId="0" xfId="0" applyFont="1" applyAlignment="1"/>
    <xf numFmtId="49" fontId="3" fillId="0" borderId="2" xfId="0" applyNumberFormat="1" applyFont="1" applyBorder="1"/>
    <xf numFmtId="49" fontId="3" fillId="0" borderId="0" xfId="0" applyNumberFormat="1" applyFont="1"/>
    <xf numFmtId="49" fontId="3" fillId="0" borderId="1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10" xfId="0" applyNumberFormat="1" applyFont="1" applyBorder="1"/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49" fontId="3" fillId="0" borderId="13" xfId="0" applyNumberFormat="1" applyFont="1" applyBorder="1"/>
    <xf numFmtId="49" fontId="7" fillId="0" borderId="11" xfId="0" applyNumberFormat="1" applyFont="1" applyBorder="1" applyAlignment="1">
      <alignment horizontal="left"/>
    </xf>
    <xf numFmtId="0" fontId="3" fillId="0" borderId="14" xfId="0" applyFont="1" applyBorder="1"/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Border="1"/>
    <xf numFmtId="187" fontId="3" fillId="0" borderId="0" xfId="1" applyNumberFormat="1" applyFont="1" applyBorder="1"/>
    <xf numFmtId="0" fontId="3" fillId="0" borderId="17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8" xfId="0" applyFont="1" applyBorder="1"/>
    <xf numFmtId="49" fontId="5" fillId="0" borderId="12" xfId="0" applyNumberFormat="1" applyFont="1" applyBorder="1" applyAlignment="1">
      <alignment horizontal="center"/>
    </xf>
    <xf numFmtId="0" fontId="5" fillId="0" borderId="19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3" fillId="0" borderId="12" xfId="0" applyNumberFormat="1" applyFont="1" applyBorder="1"/>
    <xf numFmtId="49" fontId="3" fillId="0" borderId="2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21" xfId="1" applyFont="1" applyBorder="1"/>
    <xf numFmtId="0" fontId="1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9" fontId="3" fillId="0" borderId="25" xfId="1" applyNumberFormat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43" fontId="3" fillId="0" borderId="10" xfId="1" applyFont="1" applyBorder="1" applyAlignment="1">
      <alignment horizontal="right"/>
    </xf>
    <xf numFmtId="43" fontId="3" fillId="0" borderId="10" xfId="1" applyFont="1" applyBorder="1" applyAlignment="1">
      <alignment horizontal="center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5" xfId="1" applyFont="1" applyBorder="1" applyAlignment="1">
      <alignment horizontal="right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right"/>
    </xf>
    <xf numFmtId="43" fontId="3" fillId="0" borderId="27" xfId="1" applyFont="1" applyBorder="1" applyAlignment="1">
      <alignment horizontal="right"/>
    </xf>
    <xf numFmtId="43" fontId="3" fillId="0" borderId="28" xfId="1" applyFont="1" applyBorder="1" applyAlignment="1">
      <alignment horizontal="right"/>
    </xf>
    <xf numFmtId="43" fontId="3" fillId="0" borderId="17" xfId="1" applyFont="1" applyBorder="1"/>
    <xf numFmtId="43" fontId="3" fillId="0" borderId="17" xfId="1" applyFont="1" applyBorder="1" applyAlignment="1">
      <alignment horizontal="center"/>
    </xf>
    <xf numFmtId="43" fontId="3" fillId="0" borderId="12" xfId="1" applyFont="1" applyBorder="1" applyAlignment="1">
      <alignment horizontal="right"/>
    </xf>
    <xf numFmtId="43" fontId="3" fillId="0" borderId="12" xfId="1" applyFont="1" applyBorder="1" applyAlignment="1">
      <alignment horizontal="center"/>
    </xf>
    <xf numFmtId="43" fontId="3" fillId="0" borderId="20" xfId="1" applyFont="1" applyBorder="1" applyAlignment="1">
      <alignment horizontal="right"/>
    </xf>
    <xf numFmtId="43" fontId="3" fillId="0" borderId="20" xfId="1" applyFont="1" applyBorder="1" applyAlignment="1">
      <alignment horizontal="center"/>
    </xf>
    <xf numFmtId="0" fontId="8" fillId="0" borderId="12" xfId="0" applyFont="1" applyBorder="1"/>
    <xf numFmtId="0" fontId="8" fillId="0" borderId="25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49" fontId="3" fillId="0" borderId="12" xfId="1" applyNumberFormat="1" applyFont="1" applyBorder="1"/>
    <xf numFmtId="49" fontId="3" fillId="0" borderId="25" xfId="1" applyNumberFormat="1" applyFont="1" applyBorder="1"/>
    <xf numFmtId="49" fontId="3" fillId="0" borderId="25" xfId="0" applyNumberFormat="1" applyFont="1" applyBorder="1"/>
    <xf numFmtId="49" fontId="3" fillId="0" borderId="3" xfId="1" applyNumberFormat="1" applyFont="1" applyBorder="1"/>
    <xf numFmtId="49" fontId="3" fillId="0" borderId="3" xfId="0" applyNumberFormat="1" applyFont="1" applyBorder="1"/>
    <xf numFmtId="43" fontId="5" fillId="0" borderId="12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1" xfId="1" applyNumberFormat="1" applyFont="1" applyBorder="1" applyAlignment="1">
      <alignment horizontal="center"/>
    </xf>
    <xf numFmtId="43" fontId="5" fillId="0" borderId="10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5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9" xfId="1" applyNumberFormat="1" applyFont="1" applyBorder="1" applyAlignment="1">
      <alignment horizontal="right"/>
    </xf>
    <xf numFmtId="0" fontId="5" fillId="0" borderId="12" xfId="0" applyFont="1" applyBorder="1"/>
    <xf numFmtId="0" fontId="4" fillId="0" borderId="0" xfId="0" applyFont="1" applyAlignment="1">
      <alignment horizontal="center"/>
    </xf>
    <xf numFmtId="43" fontId="3" fillId="0" borderId="12" xfId="1" applyNumberFormat="1" applyFont="1" applyBorder="1" applyAlignment="1">
      <alignment horizontal="right"/>
    </xf>
    <xf numFmtId="43" fontId="3" fillId="0" borderId="0" xfId="1" applyFont="1" applyBorder="1"/>
    <xf numFmtId="43" fontId="3" fillId="0" borderId="0" xfId="1" applyFont="1" applyBorder="1" applyAlignment="1">
      <alignment horizontal="right"/>
    </xf>
    <xf numFmtId="43" fontId="3" fillId="0" borderId="3" xfId="1" applyFont="1" applyBorder="1"/>
    <xf numFmtId="43" fontId="3" fillId="0" borderId="12" xfId="1" applyFont="1" applyBorder="1"/>
    <xf numFmtId="43" fontId="17" fillId="0" borderId="12" xfId="1" applyFont="1" applyBorder="1"/>
    <xf numFmtId="43" fontId="3" fillId="0" borderId="12" xfId="1" applyNumberFormat="1" applyFont="1" applyBorder="1"/>
    <xf numFmtId="49" fontId="17" fillId="0" borderId="12" xfId="0" applyNumberFormat="1" applyFont="1" applyBorder="1"/>
    <xf numFmtId="0" fontId="3" fillId="0" borderId="25" xfId="0" applyFont="1" applyBorder="1"/>
    <xf numFmtId="0" fontId="8" fillId="0" borderId="20" xfId="0" applyFont="1" applyBorder="1"/>
    <xf numFmtId="43" fontId="3" fillId="0" borderId="20" xfId="1" applyNumberFormat="1" applyFont="1" applyBorder="1" applyAlignment="1">
      <alignment horizontal="right"/>
    </xf>
    <xf numFmtId="43" fontId="17" fillId="0" borderId="20" xfId="1" applyFont="1" applyBorder="1"/>
    <xf numFmtId="43" fontId="3" fillId="0" borderId="20" xfId="1" applyFont="1" applyBorder="1"/>
    <xf numFmtId="43" fontId="3" fillId="0" borderId="20" xfId="1" applyNumberFormat="1" applyFont="1" applyBorder="1"/>
    <xf numFmtId="49" fontId="3" fillId="0" borderId="20" xfId="0" applyNumberFormat="1" applyFont="1" applyBorder="1"/>
    <xf numFmtId="49" fontId="17" fillId="0" borderId="20" xfId="0" applyNumberFormat="1" applyFont="1" applyBorder="1"/>
    <xf numFmtId="4" fontId="5" fillId="0" borderId="6" xfId="0" applyNumberFormat="1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2" fillId="0" borderId="10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5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30" xfId="1" applyNumberFormat="1" applyFont="1" applyBorder="1"/>
    <xf numFmtId="43" fontId="13" fillId="0" borderId="30" xfId="1" applyNumberFormat="1" applyFont="1" applyBorder="1" applyAlignment="1"/>
    <xf numFmtId="49" fontId="13" fillId="0" borderId="10" xfId="0" applyNumberFormat="1" applyFont="1" applyBorder="1" applyAlignment="1">
      <alignment horizontal="center"/>
    </xf>
    <xf numFmtId="43" fontId="13" fillId="0" borderId="31" xfId="1" applyNumberFormat="1" applyFont="1" applyBorder="1"/>
    <xf numFmtId="43" fontId="13" fillId="0" borderId="0" xfId="1" applyNumberFormat="1" applyFont="1" applyBorder="1" applyAlignment="1"/>
    <xf numFmtId="43" fontId="12" fillId="0" borderId="10" xfId="1" applyNumberFormat="1" applyFont="1" applyBorder="1"/>
    <xf numFmtId="43" fontId="12" fillId="0" borderId="10" xfId="1" applyNumberFormat="1" applyFont="1" applyBorder="1" applyAlignment="1">
      <alignment horizontal="right"/>
    </xf>
    <xf numFmtId="43" fontId="12" fillId="0" borderId="12" xfId="1" applyNumberFormat="1" applyFont="1" applyBorder="1" applyAlignment="1">
      <alignment horizontal="right"/>
    </xf>
    <xf numFmtId="43" fontId="13" fillId="0" borderId="30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10" xfId="0" applyNumberFormat="1" applyFont="1" applyBorder="1"/>
    <xf numFmtId="43" fontId="12" fillId="0" borderId="31" xfId="1" applyNumberFormat="1" applyFont="1" applyBorder="1"/>
    <xf numFmtId="0" fontId="12" fillId="0" borderId="3" xfId="0" applyFont="1" applyFill="1" applyBorder="1"/>
    <xf numFmtId="43" fontId="12" fillId="0" borderId="10" xfId="1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3" fillId="0" borderId="3" xfId="0" applyFont="1" applyBorder="1"/>
    <xf numFmtId="0" fontId="13" fillId="0" borderId="12" xfId="0" applyFont="1" applyBorder="1" applyAlignment="1">
      <alignment horizontal="center"/>
    </xf>
    <xf numFmtId="0" fontId="12" fillId="0" borderId="25" xfId="0" applyFont="1" applyBorder="1"/>
    <xf numFmtId="0" fontId="13" fillId="0" borderId="25" xfId="0" applyFont="1" applyBorder="1" applyAlignment="1">
      <alignment horizontal="center"/>
    </xf>
    <xf numFmtId="43" fontId="12" fillId="0" borderId="3" xfId="1" applyFont="1" applyBorder="1" applyAlignment="1">
      <alignment horizontal="right"/>
    </xf>
    <xf numFmtId="0" fontId="12" fillId="0" borderId="32" xfId="0" applyFont="1" applyBorder="1"/>
    <xf numFmtId="0" fontId="13" fillId="0" borderId="32" xfId="0" applyFont="1" applyBorder="1" applyAlignment="1">
      <alignment horizontal="center"/>
    </xf>
    <xf numFmtId="43" fontId="12" fillId="0" borderId="32" xfId="1" applyNumberFormat="1" applyFont="1" applyBorder="1" applyAlignment="1">
      <alignment horizontal="right"/>
    </xf>
    <xf numFmtId="3" fontId="13" fillId="0" borderId="0" xfId="0" applyNumberFormat="1" applyFont="1" applyBorder="1"/>
    <xf numFmtId="49" fontId="12" fillId="0" borderId="33" xfId="0" applyNumberFormat="1" applyFont="1" applyBorder="1"/>
    <xf numFmtId="49" fontId="13" fillId="0" borderId="34" xfId="0" applyNumberFormat="1" applyFont="1" applyBorder="1" applyAlignment="1">
      <alignment horizontal="center"/>
    </xf>
    <xf numFmtId="43" fontId="12" fillId="0" borderId="35" xfId="1" applyFont="1" applyBorder="1" applyAlignment="1">
      <alignment horizontal="right"/>
    </xf>
    <xf numFmtId="0" fontId="12" fillId="0" borderId="8" xfId="0" applyFont="1" applyFill="1" applyBorder="1"/>
    <xf numFmtId="0" fontId="13" fillId="0" borderId="23" xfId="0" applyFont="1" applyFill="1" applyBorder="1" applyAlignment="1">
      <alignment horizontal="center"/>
    </xf>
    <xf numFmtId="43" fontId="12" fillId="0" borderId="22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3" xfId="0" applyNumberFormat="1" applyFont="1" applyBorder="1" applyAlignment="1">
      <alignment horizontal="center"/>
    </xf>
    <xf numFmtId="43" fontId="12" fillId="0" borderId="36" xfId="1" applyFont="1" applyBorder="1" applyAlignment="1">
      <alignment horizontal="right"/>
    </xf>
    <xf numFmtId="43" fontId="12" fillId="0" borderId="37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8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9" xfId="1" applyFont="1" applyBorder="1"/>
    <xf numFmtId="43" fontId="12" fillId="0" borderId="21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8" xfId="1" applyFont="1" applyBorder="1" applyAlignment="1">
      <alignment horizontal="right"/>
    </xf>
    <xf numFmtId="0" fontId="13" fillId="0" borderId="19" xfId="0" applyFont="1" applyBorder="1"/>
    <xf numFmtId="0" fontId="13" fillId="0" borderId="39" xfId="0" applyFont="1" applyBorder="1" applyAlignment="1">
      <alignment horizontal="center"/>
    </xf>
    <xf numFmtId="43" fontId="13" fillId="0" borderId="34" xfId="1" applyFont="1" applyBorder="1"/>
    <xf numFmtId="43" fontId="13" fillId="0" borderId="35" xfId="1" applyFont="1" applyBorder="1"/>
    <xf numFmtId="49" fontId="13" fillId="0" borderId="19" xfId="0" applyNumberFormat="1" applyFont="1" applyBorder="1"/>
    <xf numFmtId="49" fontId="13" fillId="0" borderId="39" xfId="0" applyNumberFormat="1" applyFont="1" applyBorder="1" applyAlignment="1">
      <alignment horizontal="center"/>
    </xf>
    <xf numFmtId="43" fontId="12" fillId="0" borderId="40" xfId="1" applyFont="1" applyBorder="1"/>
    <xf numFmtId="43" fontId="13" fillId="0" borderId="41" xfId="1" applyFont="1" applyBorder="1" applyAlignment="1">
      <alignment horizontal="right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43" fontId="13" fillId="0" borderId="44" xfId="1" applyNumberFormat="1" applyFont="1" applyBorder="1"/>
    <xf numFmtId="3" fontId="19" fillId="0" borderId="24" xfId="0" applyNumberFormat="1" applyFont="1" applyBorder="1" applyAlignment="1">
      <alignment horizontal="center"/>
    </xf>
    <xf numFmtId="43" fontId="19" fillId="0" borderId="11" xfId="1" applyNumberFormat="1" applyFont="1" applyBorder="1" applyAlignment="1">
      <alignment horizontal="center"/>
    </xf>
    <xf numFmtId="43" fontId="19" fillId="0" borderId="24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21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2" xfId="1" applyFont="1" applyBorder="1" applyAlignment="1">
      <alignment horizontal="right" vertical="center"/>
    </xf>
    <xf numFmtId="43" fontId="9" fillId="0" borderId="12" xfId="1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10" xfId="1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43" fontId="9" fillId="0" borderId="19" xfId="1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3" fontId="9" fillId="0" borderId="10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2" xfId="1" applyNumberFormat="1" applyFont="1" applyBorder="1" applyAlignment="1">
      <alignment vertical="center"/>
    </xf>
    <xf numFmtId="43" fontId="10" fillId="0" borderId="11" xfId="1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8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5" xfId="1" applyNumberFormat="1" applyFont="1" applyBorder="1" applyAlignment="1">
      <alignment vertical="center"/>
    </xf>
    <xf numFmtId="43" fontId="9" fillId="0" borderId="15" xfId="1" applyNumberFormat="1" applyFont="1" applyBorder="1" applyAlignment="1">
      <alignment horizontal="right" vertical="center"/>
    </xf>
    <xf numFmtId="43" fontId="17" fillId="0" borderId="25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7" fillId="0" borderId="4" xfId="0" applyFont="1" applyBorder="1"/>
    <xf numFmtId="0" fontId="17" fillId="0" borderId="0" xfId="0" applyFont="1"/>
    <xf numFmtId="0" fontId="17" fillId="0" borderId="45" xfId="0" applyFont="1" applyBorder="1"/>
    <xf numFmtId="0" fontId="17" fillId="0" borderId="1" xfId="0" applyFont="1" applyBorder="1"/>
    <xf numFmtId="49" fontId="17" fillId="0" borderId="0" xfId="0" applyNumberFormat="1" applyFont="1" applyBorder="1" applyAlignment="1">
      <alignment horizontal="center"/>
    </xf>
    <xf numFmtId="43" fontId="17" fillId="0" borderId="0" xfId="1" applyFont="1"/>
    <xf numFmtId="0" fontId="17" fillId="0" borderId="0" xfId="0" applyFont="1" applyBorder="1"/>
    <xf numFmtId="0" fontId="22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3" fontId="17" fillId="0" borderId="0" xfId="1" applyFont="1" applyBorder="1"/>
    <xf numFmtId="43" fontId="17" fillId="0" borderId="0" xfId="0" applyNumberFormat="1" applyFont="1" applyBorder="1"/>
    <xf numFmtId="4" fontId="17" fillId="0" borderId="0" xfId="0" applyNumberFormat="1" applyFont="1"/>
    <xf numFmtId="4" fontId="17" fillId="0" borderId="0" xfId="0" applyNumberFormat="1" applyFont="1" applyBorder="1"/>
    <xf numFmtId="43" fontId="17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6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188" fontId="3" fillId="0" borderId="20" xfId="1" applyNumberFormat="1" applyFont="1" applyBorder="1" applyAlignment="1">
      <alignment horizontal="right"/>
    </xf>
    <xf numFmtId="0" fontId="8" fillId="0" borderId="0" xfId="0" applyFont="1" applyBorder="1"/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4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43" fontId="12" fillId="0" borderId="25" xfId="1" applyNumberFormat="1" applyFont="1" applyBorder="1" applyAlignment="1">
      <alignment horizontal="center"/>
    </xf>
    <xf numFmtId="43" fontId="12" fillId="0" borderId="34" xfId="1" applyFont="1" applyBorder="1" applyAlignment="1">
      <alignment horizontal="right"/>
    </xf>
    <xf numFmtId="43" fontId="12" fillId="0" borderId="23" xfId="1" applyFont="1" applyBorder="1" applyAlignment="1">
      <alignment horizontal="right"/>
    </xf>
    <xf numFmtId="43" fontId="12" fillId="0" borderId="46" xfId="1" applyFont="1" applyBorder="1" applyAlignment="1">
      <alignment horizontal="right"/>
    </xf>
    <xf numFmtId="43" fontId="12" fillId="0" borderId="47" xfId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3" fontId="12" fillId="0" borderId="49" xfId="1" applyFont="1" applyBorder="1" applyAlignment="1">
      <alignment horizontal="right"/>
    </xf>
    <xf numFmtId="43" fontId="13" fillId="0" borderId="50" xfId="1" applyNumberFormat="1" applyFont="1" applyBorder="1" applyAlignment="1">
      <alignment horizontal="right"/>
    </xf>
    <xf numFmtId="43" fontId="13" fillId="0" borderId="51" xfId="1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right"/>
    </xf>
    <xf numFmtId="188" fontId="2" fillId="0" borderId="25" xfId="0" applyNumberFormat="1" applyFont="1" applyBorder="1" applyAlignment="1">
      <alignment horizontal="right"/>
    </xf>
    <xf numFmtId="188" fontId="8" fillId="0" borderId="25" xfId="0" applyNumberFormat="1" applyFont="1" applyBorder="1" applyAlignment="1">
      <alignment horizontal="right"/>
    </xf>
    <xf numFmtId="189" fontId="8" fillId="0" borderId="25" xfId="0" applyNumberFormat="1" applyFont="1" applyBorder="1" applyAlignment="1">
      <alignment horizontal="right" vertical="center"/>
    </xf>
    <xf numFmtId="43" fontId="3" fillId="0" borderId="25" xfId="1" applyNumberFormat="1" applyFont="1" applyBorder="1"/>
    <xf numFmtId="43" fontId="3" fillId="0" borderId="25" xfId="1" applyFont="1" applyBorder="1"/>
    <xf numFmtId="43" fontId="3" fillId="0" borderId="25" xfId="1" applyNumberFormat="1" applyFont="1" applyBorder="1" applyAlignment="1">
      <alignment horizontal="right"/>
    </xf>
    <xf numFmtId="43" fontId="17" fillId="0" borderId="25" xfId="1" applyFont="1" applyBorder="1"/>
    <xf numFmtId="43" fontId="17" fillId="0" borderId="25" xfId="1" applyNumberFormat="1" applyFont="1" applyBorder="1"/>
    <xf numFmtId="188" fontId="11" fillId="0" borderId="12" xfId="0" applyNumberFormat="1" applyFont="1" applyBorder="1" applyAlignment="1">
      <alignment horizontal="right"/>
    </xf>
    <xf numFmtId="49" fontId="11" fillId="0" borderId="20" xfId="0" applyNumberFormat="1" applyFont="1" applyBorder="1" applyAlignment="1">
      <alignment horizontal="right"/>
    </xf>
    <xf numFmtId="43" fontId="11" fillId="0" borderId="25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52" xfId="0" applyFont="1" applyBorder="1"/>
    <xf numFmtId="49" fontId="4" fillId="0" borderId="53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0" fontId="8" fillId="0" borderId="3" xfId="0" applyFont="1" applyBorder="1"/>
    <xf numFmtId="43" fontId="17" fillId="0" borderId="3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7" fillId="0" borderId="3" xfId="1" applyFont="1" applyBorder="1"/>
    <xf numFmtId="43" fontId="17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right"/>
    </xf>
    <xf numFmtId="49" fontId="24" fillId="0" borderId="11" xfId="0" applyNumberFormat="1" applyFont="1" applyBorder="1"/>
    <xf numFmtId="43" fontId="24" fillId="0" borderId="11" xfId="1" applyFont="1" applyBorder="1" applyAlignment="1">
      <alignment horizontal="right"/>
    </xf>
    <xf numFmtId="43" fontId="24" fillId="0" borderId="11" xfId="1" applyFont="1" applyBorder="1" applyAlignment="1">
      <alignment horizontal="center"/>
    </xf>
    <xf numFmtId="49" fontId="24" fillId="0" borderId="54" xfId="0" applyNumberFormat="1" applyFont="1" applyBorder="1"/>
    <xf numFmtId="43" fontId="24" fillId="0" borderId="54" xfId="1" applyFont="1" applyBorder="1" applyAlignment="1">
      <alignment horizontal="right"/>
    </xf>
    <xf numFmtId="43" fontId="24" fillId="0" borderId="5" xfId="1" applyFont="1" applyBorder="1" applyAlignment="1">
      <alignment horizontal="right"/>
    </xf>
    <xf numFmtId="43" fontId="24" fillId="0" borderId="54" xfId="1" applyFont="1" applyBorder="1" applyAlignment="1">
      <alignment horizontal="center"/>
    </xf>
    <xf numFmtId="43" fontId="23" fillId="0" borderId="54" xfId="1" applyFont="1" applyBorder="1" applyAlignment="1">
      <alignment horizontal="right"/>
    </xf>
    <xf numFmtId="49" fontId="24" fillId="0" borderId="5" xfId="0" applyNumberFormat="1" applyFont="1" applyBorder="1"/>
    <xf numFmtId="43" fontId="24" fillId="0" borderId="5" xfId="1" applyFont="1" applyBorder="1" applyAlignment="1">
      <alignment horizontal="center"/>
    </xf>
    <xf numFmtId="49" fontId="24" fillId="0" borderId="11" xfId="0" applyNumberFormat="1" applyFont="1" applyBorder="1" applyAlignment="1">
      <alignment horizontal="left"/>
    </xf>
    <xf numFmtId="43" fontId="24" fillId="0" borderId="11" xfId="1" applyFont="1" applyBorder="1"/>
    <xf numFmtId="49" fontId="24" fillId="0" borderId="11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right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43" fontId="24" fillId="0" borderId="5" xfId="1" applyFont="1" applyBorder="1"/>
    <xf numFmtId="0" fontId="24" fillId="0" borderId="15" xfId="0" applyFont="1" applyBorder="1"/>
    <xf numFmtId="43" fontId="24" fillId="0" borderId="15" xfId="1" applyNumberFormat="1" applyFont="1" applyBorder="1" applyAlignment="1">
      <alignment horizontal="right"/>
    </xf>
    <xf numFmtId="43" fontId="23" fillId="0" borderId="15" xfId="1" applyFont="1" applyBorder="1" applyAlignment="1">
      <alignment horizontal="right"/>
    </xf>
    <xf numFmtId="43" fontId="24" fillId="0" borderId="15" xfId="1" applyFont="1" applyBorder="1" applyAlignment="1">
      <alignment horizontal="right"/>
    </xf>
    <xf numFmtId="43" fontId="24" fillId="0" borderId="15" xfId="1" applyFont="1" applyBorder="1"/>
    <xf numFmtId="49" fontId="24" fillId="0" borderId="15" xfId="0" applyNumberFormat="1" applyFont="1" applyBorder="1"/>
    <xf numFmtId="43" fontId="23" fillId="0" borderId="25" xfId="1" applyNumberFormat="1" applyFont="1" applyBorder="1" applyAlignment="1">
      <alignment horizontal="right"/>
    </xf>
    <xf numFmtId="43" fontId="23" fillId="0" borderId="5" xfId="1" applyNumberFormat="1" applyFont="1" applyBorder="1" applyAlignment="1">
      <alignment horizontal="right"/>
    </xf>
    <xf numFmtId="43" fontId="24" fillId="0" borderId="5" xfId="1" applyNumberFormat="1" applyFont="1" applyBorder="1"/>
    <xf numFmtId="43" fontId="24" fillId="0" borderId="5" xfId="1" applyNumberFormat="1" applyFont="1" applyBorder="1" applyAlignment="1">
      <alignment horizontal="right"/>
    </xf>
    <xf numFmtId="43" fontId="23" fillId="0" borderId="5" xfId="1" applyFont="1" applyBorder="1"/>
    <xf numFmtId="0" fontId="24" fillId="0" borderId="11" xfId="0" applyFont="1" applyBorder="1"/>
    <xf numFmtId="43" fontId="23" fillId="0" borderId="11" xfId="1" applyNumberFormat="1" applyFont="1" applyBorder="1" applyAlignment="1">
      <alignment horizontal="right"/>
    </xf>
    <xf numFmtId="43" fontId="24" fillId="0" borderId="11" xfId="1" applyNumberFormat="1" applyFont="1" applyBorder="1"/>
    <xf numFmtId="43" fontId="24" fillId="0" borderId="11" xfId="1" applyNumberFormat="1" applyFont="1" applyBorder="1" applyAlignment="1">
      <alignment horizontal="right"/>
    </xf>
    <xf numFmtId="43" fontId="23" fillId="0" borderId="11" xfId="1" applyFont="1" applyBorder="1"/>
    <xf numFmtId="49" fontId="24" fillId="0" borderId="11" xfId="1" applyNumberFormat="1" applyFont="1" applyBorder="1"/>
    <xf numFmtId="49" fontId="24" fillId="0" borderId="5" xfId="1" applyNumberFormat="1" applyFont="1" applyBorder="1"/>
    <xf numFmtId="0" fontId="24" fillId="0" borderId="25" xfId="0" applyFont="1" applyBorder="1"/>
    <xf numFmtId="43" fontId="24" fillId="0" borderId="25" xfId="1" applyFont="1" applyBorder="1" applyAlignment="1">
      <alignment horizontal="right"/>
    </xf>
    <xf numFmtId="49" fontId="24" fillId="0" borderId="25" xfId="0" applyNumberFormat="1" applyFont="1" applyBorder="1"/>
    <xf numFmtId="49" fontId="24" fillId="0" borderId="5" xfId="0" applyNumberFormat="1" applyFont="1" applyBorder="1" applyAlignment="1">
      <alignment horizontal="right"/>
    </xf>
    <xf numFmtId="49" fontId="24" fillId="0" borderId="5" xfId="0" applyNumberFormat="1" applyFont="1" applyBorder="1" applyAlignment="1">
      <alignment horizontal="center"/>
    </xf>
    <xf numFmtId="43" fontId="23" fillId="0" borderId="5" xfId="1" applyFont="1" applyBorder="1" applyAlignment="1">
      <alignment horizontal="center"/>
    </xf>
    <xf numFmtId="43" fontId="10" fillId="0" borderId="5" xfId="1" applyFont="1" applyBorder="1" applyAlignment="1">
      <alignment horizontal="right"/>
    </xf>
    <xf numFmtId="49" fontId="8" fillId="0" borderId="17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right" vertical="center"/>
    </xf>
    <xf numFmtId="43" fontId="23" fillId="0" borderId="11" xfId="1" applyFont="1" applyBorder="1" applyAlignment="1">
      <alignment horizontal="right"/>
    </xf>
    <xf numFmtId="43" fontId="23" fillId="0" borderId="0" xfId="1" applyFont="1" applyBorder="1"/>
    <xf numFmtId="43" fontId="17" fillId="0" borderId="6" xfId="1" applyFont="1" applyBorder="1"/>
    <xf numFmtId="49" fontId="7" fillId="0" borderId="25" xfId="0" applyNumberFormat="1" applyFont="1" applyBorder="1" applyAlignment="1">
      <alignment horizontal="center" vertical="center"/>
    </xf>
    <xf numFmtId="49" fontId="24" fillId="0" borderId="0" xfId="0" applyNumberFormat="1" applyFont="1" applyBorder="1"/>
    <xf numFmtId="43" fontId="24" fillId="0" borderId="0" xfId="1" applyFont="1" applyBorder="1" applyAlignment="1">
      <alignment horizontal="right"/>
    </xf>
    <xf numFmtId="43" fontId="24" fillId="0" borderId="0" xfId="1" applyFont="1" applyBorder="1" applyAlignment="1">
      <alignment horizontal="center"/>
    </xf>
    <xf numFmtId="43" fontId="7" fillId="0" borderId="25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25" xfId="1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7" fillId="0" borderId="11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24" fillId="0" borderId="25" xfId="1" applyFont="1" applyBorder="1"/>
    <xf numFmtId="43" fontId="10" fillId="0" borderId="54" xfId="1" applyFont="1" applyBorder="1" applyAlignment="1">
      <alignment horizontal="right"/>
    </xf>
    <xf numFmtId="43" fontId="10" fillId="0" borderId="5" xfId="1" applyFont="1" applyBorder="1"/>
    <xf numFmtId="43" fontId="10" fillId="0" borderId="25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5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25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3" fontId="11" fillId="0" borderId="25" xfId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right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right" vertical="center"/>
    </xf>
    <xf numFmtId="49" fontId="3" fillId="0" borderId="20" xfId="1" applyNumberFormat="1" applyFont="1" applyBorder="1"/>
    <xf numFmtId="0" fontId="8" fillId="0" borderId="20" xfId="0" applyFont="1" applyBorder="1" applyAlignment="1">
      <alignment horizontal="right"/>
    </xf>
    <xf numFmtId="43" fontId="9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right"/>
    </xf>
    <xf numFmtId="43" fontId="24" fillId="0" borderId="55" xfId="1" applyFont="1" applyBorder="1" applyAlignment="1">
      <alignment horizontal="right"/>
    </xf>
    <xf numFmtId="43" fontId="24" fillId="0" borderId="55" xfId="1" applyFont="1" applyBorder="1"/>
    <xf numFmtId="49" fontId="24" fillId="0" borderId="55" xfId="0" applyNumberFormat="1" applyFont="1" applyBorder="1"/>
    <xf numFmtId="0" fontId="24" fillId="0" borderId="55" xfId="0" applyFont="1" applyBorder="1" applyAlignment="1">
      <alignment horizontal="left"/>
    </xf>
    <xf numFmtId="43" fontId="24" fillId="0" borderId="12" xfId="1" applyFont="1" applyBorder="1" applyAlignment="1">
      <alignment horizontal="right"/>
    </xf>
    <xf numFmtId="43" fontId="24" fillId="0" borderId="12" xfId="1" applyFont="1" applyBorder="1"/>
    <xf numFmtId="49" fontId="24" fillId="0" borderId="12" xfId="0" applyNumberFormat="1" applyFont="1" applyBorder="1"/>
    <xf numFmtId="43" fontId="10" fillId="0" borderId="11" xfId="1" applyFont="1" applyBorder="1"/>
    <xf numFmtId="43" fontId="10" fillId="0" borderId="25" xfId="1" applyFont="1" applyBorder="1"/>
    <xf numFmtId="49" fontId="3" fillId="0" borderId="25" xfId="0" applyNumberFormat="1" applyFont="1" applyBorder="1" applyAlignment="1">
      <alignment horizontal="left"/>
    </xf>
    <xf numFmtId="43" fontId="8" fillId="0" borderId="20" xfId="1" applyFont="1" applyBorder="1" applyAlignment="1">
      <alignment horizontal="center"/>
    </xf>
    <xf numFmtId="43" fontId="11" fillId="0" borderId="20" xfId="1" applyFont="1" applyBorder="1" applyAlignment="1">
      <alignment horizontal="center"/>
    </xf>
    <xf numFmtId="43" fontId="7" fillId="0" borderId="20" xfId="1" applyFont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9" fillId="0" borderId="12" xfId="1" applyFont="1" applyBorder="1"/>
    <xf numFmtId="43" fontId="10" fillId="0" borderId="11" xfId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49" fontId="7" fillId="0" borderId="24" xfId="0" applyNumberFormat="1" applyFont="1" applyBorder="1" applyAlignment="1">
      <alignment horizontal="center"/>
    </xf>
    <xf numFmtId="49" fontId="7" fillId="0" borderId="6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0" fontId="20" fillId="0" borderId="13" xfId="0" applyFont="1" applyBorder="1"/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4" xfId="0" applyNumberFormat="1" applyFont="1" applyBorder="1" applyAlignment="1">
      <alignment horizontal="center"/>
    </xf>
    <xf numFmtId="0" fontId="0" fillId="0" borderId="63" xfId="0" applyBorder="1"/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43" fontId="10" fillId="0" borderId="15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8" fillId="0" borderId="25" xfId="1" applyNumberFormat="1" applyFont="1" applyBorder="1"/>
    <xf numFmtId="43" fontId="19" fillId="0" borderId="11" xfId="1" applyNumberFormat="1" applyFont="1" applyBorder="1"/>
    <xf numFmtId="43" fontId="19" fillId="0" borderId="5" xfId="1" applyNumberFormat="1" applyFont="1" applyBorder="1"/>
    <xf numFmtId="43" fontId="24" fillId="0" borderId="25" xfId="1" applyNumberFormat="1" applyFont="1" applyBorder="1"/>
    <xf numFmtId="43" fontId="24" fillId="0" borderId="25" xfId="1" applyNumberFormat="1" applyFont="1" applyBorder="1" applyAlignment="1">
      <alignment horizontal="right"/>
    </xf>
    <xf numFmtId="43" fontId="23" fillId="0" borderId="25" xfId="1" applyFont="1" applyBorder="1"/>
    <xf numFmtId="43" fontId="19" fillId="0" borderId="25" xfId="1" applyNumberFormat="1" applyFont="1" applyBorder="1"/>
    <xf numFmtId="43" fontId="10" fillId="0" borderId="25" xfId="1" applyFont="1" applyBorder="1" applyAlignment="1">
      <alignment horizontal="right"/>
    </xf>
    <xf numFmtId="49" fontId="2" fillId="0" borderId="20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right"/>
    </xf>
    <xf numFmtId="43" fontId="2" fillId="0" borderId="20" xfId="1" applyFont="1" applyBorder="1" applyAlignment="1">
      <alignment horizontal="right" vertical="center"/>
    </xf>
    <xf numFmtId="43" fontId="2" fillId="0" borderId="20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28</xdr:row>
      <xdr:rowOff>9525</xdr:rowOff>
    </xdr:from>
    <xdr:to>
      <xdr:col>0</xdr:col>
      <xdr:colOff>895350</xdr:colOff>
      <xdr:row>28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opLeftCell="A49" workbookViewId="0">
      <selection activeCell="G63" sqref="G63"/>
    </sheetView>
  </sheetViews>
  <sheetFormatPr defaultRowHeight="23.25"/>
  <cols>
    <col min="1" max="1" width="43.5703125" style="83" customWidth="1"/>
    <col min="2" max="2" width="8.28515625" style="86" customWidth="1"/>
    <col min="3" max="3" width="18" style="83" customWidth="1"/>
    <col min="4" max="4" width="16.7109375" style="83" customWidth="1"/>
    <col min="5" max="5" width="9.140625" style="83"/>
    <col min="6" max="6" width="12.7109375" style="83" bestFit="1" customWidth="1"/>
    <col min="7" max="7" width="14.85546875" style="83" customWidth="1"/>
    <col min="8" max="16384" width="9.140625" style="83"/>
  </cols>
  <sheetData>
    <row r="1" spans="1:10" ht="15" customHeight="1">
      <c r="A1" s="462" t="s">
        <v>171</v>
      </c>
      <c r="B1" s="462"/>
      <c r="C1" s="462"/>
      <c r="D1" s="462"/>
    </row>
    <row r="2" spans="1:10" ht="21.75" customHeight="1">
      <c r="A2" s="463" t="s">
        <v>172</v>
      </c>
      <c r="B2" s="463"/>
      <c r="C2" s="463"/>
      <c r="D2" s="463"/>
    </row>
    <row r="3" spans="1:10" ht="21.75" customHeight="1">
      <c r="A3" s="463" t="s">
        <v>173</v>
      </c>
      <c r="B3" s="463"/>
      <c r="C3" s="463"/>
      <c r="D3" s="463"/>
    </row>
    <row r="4" spans="1:10" ht="16.5" customHeight="1">
      <c r="A4" s="464" t="s">
        <v>265</v>
      </c>
      <c r="B4" s="464"/>
      <c r="C4" s="464"/>
      <c r="D4" s="464"/>
    </row>
    <row r="5" spans="1:10" ht="13.5" customHeight="1">
      <c r="A5" s="470" t="s">
        <v>1</v>
      </c>
      <c r="B5" s="470" t="s">
        <v>94</v>
      </c>
      <c r="C5" s="470" t="s">
        <v>92</v>
      </c>
      <c r="D5" s="470" t="s">
        <v>107</v>
      </c>
    </row>
    <row r="6" spans="1:10" ht="9.75" customHeight="1">
      <c r="A6" s="475"/>
      <c r="B6" s="471"/>
      <c r="C6" s="475"/>
      <c r="D6" s="475"/>
    </row>
    <row r="7" spans="1:10" ht="18" customHeight="1">
      <c r="A7" s="179" t="s">
        <v>174</v>
      </c>
      <c r="B7" s="180"/>
      <c r="C7" s="181"/>
      <c r="D7" s="181"/>
    </row>
    <row r="8" spans="1:10" ht="18.75" customHeight="1">
      <c r="A8" s="182" t="s">
        <v>175</v>
      </c>
      <c r="B8" s="183" t="s">
        <v>139</v>
      </c>
      <c r="C8" s="184"/>
      <c r="D8" s="184"/>
    </row>
    <row r="9" spans="1:10">
      <c r="A9" s="185" t="s">
        <v>176</v>
      </c>
      <c r="B9" s="183" t="s">
        <v>177</v>
      </c>
      <c r="C9" s="186">
        <v>500000</v>
      </c>
      <c r="D9" s="187">
        <v>491772</v>
      </c>
    </row>
    <row r="10" spans="1:10">
      <c r="A10" s="185" t="s">
        <v>178</v>
      </c>
      <c r="B10" s="183" t="s">
        <v>179</v>
      </c>
      <c r="C10" s="187">
        <v>210000</v>
      </c>
      <c r="D10" s="186">
        <v>157970.43</v>
      </c>
    </row>
    <row r="11" spans="1:10">
      <c r="A11" s="185" t="s">
        <v>180</v>
      </c>
      <c r="B11" s="183" t="s">
        <v>181</v>
      </c>
      <c r="C11" s="187">
        <v>57000</v>
      </c>
      <c r="D11" s="187">
        <v>48512</v>
      </c>
    </row>
    <row r="12" spans="1:10" ht="24" thickBot="1">
      <c r="A12" s="185" t="s">
        <v>233</v>
      </c>
      <c r="B12" s="183" t="s">
        <v>182</v>
      </c>
      <c r="C12" s="188">
        <v>100000</v>
      </c>
      <c r="D12" s="188">
        <v>100000</v>
      </c>
    </row>
    <row r="13" spans="1:10" ht="18" customHeight="1" thickBot="1">
      <c r="A13" s="189" t="s">
        <v>81</v>
      </c>
      <c r="B13" s="190"/>
      <c r="C13" s="191">
        <f>SUM(C9:C12)</f>
        <v>867000</v>
      </c>
      <c r="D13" s="192">
        <f>SUM(D9:D12)</f>
        <v>798254.42999999993</v>
      </c>
      <c r="F13" s="200"/>
      <c r="G13" s="84"/>
      <c r="H13" s="84"/>
      <c r="I13" s="84"/>
      <c r="J13" s="84"/>
    </row>
    <row r="14" spans="1:10">
      <c r="A14" s="182" t="s">
        <v>183</v>
      </c>
      <c r="B14" s="193" t="s">
        <v>140</v>
      </c>
      <c r="C14" s="194"/>
      <c r="D14" s="194"/>
      <c r="G14" s="84"/>
      <c r="H14" s="84"/>
      <c r="I14" s="195"/>
      <c r="J14" s="84"/>
    </row>
    <row r="15" spans="1:10">
      <c r="A15" s="185" t="s">
        <v>184</v>
      </c>
      <c r="B15" s="193" t="s">
        <v>185</v>
      </c>
      <c r="C15" s="197">
        <v>64000</v>
      </c>
      <c r="D15" s="197" t="s">
        <v>5</v>
      </c>
      <c r="G15" s="195"/>
      <c r="H15" s="84"/>
      <c r="I15" s="84"/>
      <c r="J15" s="84"/>
    </row>
    <row r="16" spans="1:10">
      <c r="A16" s="185" t="s">
        <v>186</v>
      </c>
      <c r="B16" s="193" t="s">
        <v>187</v>
      </c>
      <c r="C16" s="187">
        <v>75800</v>
      </c>
      <c r="D16" s="186">
        <v>38302</v>
      </c>
      <c r="G16" s="84"/>
      <c r="H16" s="84"/>
      <c r="I16" s="84"/>
      <c r="J16" s="84"/>
    </row>
    <row r="17" spans="1:7">
      <c r="A17" s="185" t="s">
        <v>188</v>
      </c>
      <c r="B17" s="193" t="s">
        <v>189</v>
      </c>
      <c r="C17" s="187">
        <v>25000</v>
      </c>
      <c r="D17" s="187">
        <v>20600</v>
      </c>
    </row>
    <row r="18" spans="1:7">
      <c r="A18" s="185" t="s">
        <v>190</v>
      </c>
      <c r="B18" s="193" t="s">
        <v>191</v>
      </c>
      <c r="C18" s="187">
        <v>500</v>
      </c>
      <c r="D18" s="187">
        <v>17674</v>
      </c>
    </row>
    <row r="19" spans="1:7" ht="24.75" customHeight="1">
      <c r="A19" s="185" t="s">
        <v>192</v>
      </c>
      <c r="B19" s="193" t="s">
        <v>193</v>
      </c>
      <c r="C19" s="198">
        <v>200000</v>
      </c>
      <c r="D19" s="198">
        <v>222170</v>
      </c>
    </row>
    <row r="20" spans="1:7" ht="24.75" customHeight="1">
      <c r="A20" s="185" t="s">
        <v>194</v>
      </c>
      <c r="B20" s="193"/>
      <c r="C20" s="187">
        <v>500</v>
      </c>
      <c r="D20" s="187">
        <v>2620.94</v>
      </c>
    </row>
    <row r="21" spans="1:7" ht="19.5" customHeight="1" thickBot="1">
      <c r="A21" s="185" t="s">
        <v>234</v>
      </c>
      <c r="B21" s="193"/>
      <c r="C21" s="188">
        <v>5300</v>
      </c>
      <c r="D21" s="188">
        <v>600</v>
      </c>
    </row>
    <row r="22" spans="1:7" ht="20.25" customHeight="1" thickBot="1">
      <c r="A22" s="189" t="s">
        <v>81</v>
      </c>
      <c r="B22" s="190"/>
      <c r="C22" s="199">
        <f>SUM(C15+C16+C17+C18+C19+C20+C21)</f>
        <v>371100</v>
      </c>
      <c r="D22" s="199">
        <f>SUM(D15:D21)</f>
        <v>301966.94</v>
      </c>
      <c r="G22" s="200"/>
    </row>
    <row r="23" spans="1:7">
      <c r="A23" s="201" t="s">
        <v>195</v>
      </c>
      <c r="B23" s="193" t="s">
        <v>141</v>
      </c>
      <c r="C23" s="202"/>
      <c r="D23" s="202"/>
    </row>
    <row r="24" spans="1:7">
      <c r="A24" s="203" t="s">
        <v>196</v>
      </c>
      <c r="B24" s="193" t="s">
        <v>197</v>
      </c>
      <c r="C24" s="187">
        <v>50000</v>
      </c>
      <c r="D24" s="187">
        <v>84603.89</v>
      </c>
    </row>
    <row r="25" spans="1:7">
      <c r="A25" s="203" t="s">
        <v>198</v>
      </c>
      <c r="B25" s="183"/>
      <c r="C25" s="188">
        <v>500</v>
      </c>
      <c r="D25" s="188">
        <v>2000</v>
      </c>
    </row>
    <row r="26" spans="1:7" ht="24" thickBot="1">
      <c r="A26" s="203" t="s">
        <v>266</v>
      </c>
      <c r="B26" s="183"/>
      <c r="C26" s="188"/>
      <c r="D26" s="188">
        <v>800</v>
      </c>
    </row>
    <row r="27" spans="1:7" ht="20.25" customHeight="1" thickBot="1">
      <c r="A27" s="189" t="s">
        <v>81</v>
      </c>
      <c r="B27" s="190"/>
      <c r="C27" s="199">
        <f>SUM(C24+C25)</f>
        <v>50500</v>
      </c>
      <c r="D27" s="199">
        <f>SUM(D24:D26)</f>
        <v>87403.89</v>
      </c>
    </row>
    <row r="28" spans="1:7">
      <c r="A28" s="182" t="s">
        <v>199</v>
      </c>
      <c r="B28" s="193" t="s">
        <v>142</v>
      </c>
      <c r="C28" s="196"/>
      <c r="D28" s="204"/>
    </row>
    <row r="29" spans="1:7">
      <c r="A29" s="185" t="s">
        <v>200</v>
      </c>
      <c r="B29" s="193" t="s">
        <v>201</v>
      </c>
      <c r="C29" s="187">
        <v>90000</v>
      </c>
      <c r="D29" s="187">
        <v>126300</v>
      </c>
    </row>
    <row r="30" spans="1:7" ht="19.5" customHeight="1" thickBot="1">
      <c r="A30" s="185" t="s">
        <v>202</v>
      </c>
      <c r="B30" s="183"/>
      <c r="C30" s="188">
        <v>1500</v>
      </c>
      <c r="D30" s="188">
        <v>9710</v>
      </c>
    </row>
    <row r="31" spans="1:7" ht="19.5" customHeight="1" thickBot="1">
      <c r="A31" s="189" t="s">
        <v>81</v>
      </c>
      <c r="B31" s="205"/>
      <c r="C31" s="199">
        <f>SUM(C29+C30)</f>
        <v>91500</v>
      </c>
      <c r="D31" s="199">
        <f>SUM(D29:D30)</f>
        <v>136010</v>
      </c>
    </row>
    <row r="32" spans="1:7" ht="20.25" customHeight="1">
      <c r="A32" s="206" t="s">
        <v>203</v>
      </c>
      <c r="B32" s="189"/>
      <c r="C32" s="186"/>
      <c r="D32" s="186"/>
    </row>
    <row r="33" spans="1:7" ht="19.5" customHeight="1">
      <c r="A33" s="206" t="s">
        <v>204</v>
      </c>
      <c r="B33" s="189">
        <v>415000</v>
      </c>
      <c r="C33" s="186"/>
      <c r="D33" s="186"/>
    </row>
    <row r="34" spans="1:7" ht="18.75" customHeight="1">
      <c r="A34" s="185" t="s">
        <v>205</v>
      </c>
      <c r="B34" s="189">
        <v>421006</v>
      </c>
      <c r="C34" s="187">
        <v>1000000</v>
      </c>
      <c r="D34" s="187">
        <v>1265549.8799999999</v>
      </c>
    </row>
    <row r="35" spans="1:7">
      <c r="A35" s="185" t="s">
        <v>206</v>
      </c>
      <c r="B35" s="189">
        <v>421007</v>
      </c>
      <c r="C35" s="187">
        <v>2900000</v>
      </c>
      <c r="D35" s="186">
        <v>3049606.47</v>
      </c>
    </row>
    <row r="36" spans="1:7" ht="18.75" customHeight="1">
      <c r="A36" s="185" t="s">
        <v>207</v>
      </c>
      <c r="B36" s="207">
        <v>421002</v>
      </c>
      <c r="C36" s="198" t="s">
        <v>5</v>
      </c>
      <c r="D36" s="198" t="s">
        <v>208</v>
      </c>
    </row>
    <row r="37" spans="1:7" ht="20.25" customHeight="1">
      <c r="A37" s="185" t="s">
        <v>209</v>
      </c>
      <c r="B37" s="189">
        <v>421004</v>
      </c>
      <c r="C37" s="187">
        <v>4280000</v>
      </c>
      <c r="D37" s="186">
        <v>3162851.55</v>
      </c>
    </row>
    <row r="38" spans="1:7" ht="21" customHeight="1">
      <c r="A38" s="185" t="s">
        <v>210</v>
      </c>
      <c r="B38" s="189"/>
      <c r="C38" s="187">
        <v>3943900</v>
      </c>
      <c r="D38" s="187">
        <v>5324386.67</v>
      </c>
    </row>
    <row r="39" spans="1:7" ht="21.75" customHeight="1">
      <c r="A39" s="208" t="s">
        <v>211</v>
      </c>
      <c r="B39" s="209">
        <v>421005</v>
      </c>
      <c r="C39" s="198">
        <v>99000</v>
      </c>
      <c r="D39" s="210">
        <v>364159.03</v>
      </c>
    </row>
    <row r="40" spans="1:7" ht="18.75" customHeight="1">
      <c r="A40" s="185" t="s">
        <v>108</v>
      </c>
      <c r="B40" s="189">
        <v>421011</v>
      </c>
      <c r="C40" s="187">
        <v>500</v>
      </c>
      <c r="D40" s="187">
        <v>2554</v>
      </c>
      <c r="G40" s="83" t="s">
        <v>98</v>
      </c>
    </row>
    <row r="41" spans="1:7" ht="20.25" customHeight="1" thickBot="1">
      <c r="A41" s="211" t="s">
        <v>212</v>
      </c>
      <c r="B41" s="212">
        <v>421012</v>
      </c>
      <c r="C41" s="213">
        <v>10000</v>
      </c>
      <c r="D41" s="213">
        <v>99553.81</v>
      </c>
    </row>
    <row r="42" spans="1:7">
      <c r="A42" s="84"/>
      <c r="B42" s="85"/>
      <c r="C42" s="214"/>
      <c r="D42" s="214"/>
    </row>
    <row r="43" spans="1:7">
      <c r="A43" s="465" t="s">
        <v>267</v>
      </c>
      <c r="B43" s="465"/>
      <c r="C43" s="465"/>
      <c r="D43" s="465"/>
    </row>
    <row r="44" spans="1:7">
      <c r="A44" s="473" t="s">
        <v>1</v>
      </c>
      <c r="B44" s="468" t="s">
        <v>94</v>
      </c>
      <c r="C44" s="466" t="s">
        <v>92</v>
      </c>
      <c r="D44" s="468" t="s">
        <v>107</v>
      </c>
    </row>
    <row r="45" spans="1:7" ht="24" thickBot="1">
      <c r="A45" s="474"/>
      <c r="B45" s="472"/>
      <c r="C45" s="467"/>
      <c r="D45" s="469"/>
    </row>
    <row r="46" spans="1:7">
      <c r="A46" s="215" t="s">
        <v>213</v>
      </c>
      <c r="B46" s="216" t="s">
        <v>214</v>
      </c>
      <c r="C46" s="315">
        <v>45000</v>
      </c>
      <c r="D46" s="217">
        <v>69330.41</v>
      </c>
    </row>
    <row r="47" spans="1:7">
      <c r="A47" s="218" t="s">
        <v>215</v>
      </c>
      <c r="B47" s="219">
        <v>421014</v>
      </c>
      <c r="C47" s="316">
        <v>85000</v>
      </c>
      <c r="D47" s="220">
        <v>52366.879999999997</v>
      </c>
    </row>
    <row r="48" spans="1:7">
      <c r="A48" s="221" t="s">
        <v>216</v>
      </c>
      <c r="B48" s="98">
        <v>421015</v>
      </c>
      <c r="C48" s="316">
        <v>2000000</v>
      </c>
      <c r="D48" s="220">
        <v>2567968</v>
      </c>
      <c r="G48" s="200"/>
    </row>
    <row r="49" spans="1:4">
      <c r="A49" s="222" t="s">
        <v>217</v>
      </c>
      <c r="B49" s="223" t="s">
        <v>218</v>
      </c>
      <c r="C49" s="317">
        <v>5000</v>
      </c>
      <c r="D49" s="224">
        <v>7300</v>
      </c>
    </row>
    <row r="50" spans="1:4" ht="24" thickBot="1">
      <c r="A50" s="222" t="s">
        <v>104</v>
      </c>
      <c r="B50" s="223"/>
      <c r="C50" s="318">
        <v>1000</v>
      </c>
      <c r="D50" s="225">
        <v>12890</v>
      </c>
    </row>
    <row r="51" spans="1:4" ht="24" thickBot="1">
      <c r="A51" s="226" t="s">
        <v>81</v>
      </c>
      <c r="B51" s="223"/>
      <c r="C51" s="319">
        <f>SUM(C34+C35+C37+C38+C39+C40+C41+C46+C47+C48+C49+C50)</f>
        <v>14369400</v>
      </c>
      <c r="D51" s="227">
        <f>SUM(D34+D35+D37+D38+D39+D40+D41+D46+D47+D48+D49+D50)</f>
        <v>15978516.700000001</v>
      </c>
    </row>
    <row r="52" spans="1:4">
      <c r="A52" s="228" t="s">
        <v>219</v>
      </c>
      <c r="B52" s="223" t="s">
        <v>144</v>
      </c>
      <c r="C52" s="229"/>
      <c r="D52" s="230"/>
    </row>
    <row r="53" spans="1:4" ht="24" thickBot="1">
      <c r="A53" s="221" t="s">
        <v>220</v>
      </c>
      <c r="B53" s="98">
        <v>416001</v>
      </c>
      <c r="C53" s="316">
        <v>500</v>
      </c>
      <c r="D53" s="220" t="s">
        <v>5</v>
      </c>
    </row>
    <row r="54" spans="1:4" ht="24" thickBot="1">
      <c r="A54" s="231" t="s">
        <v>81</v>
      </c>
      <c r="B54" s="97"/>
      <c r="C54" s="319">
        <f>SUM(C53)</f>
        <v>500</v>
      </c>
      <c r="D54" s="232" t="s">
        <v>5</v>
      </c>
    </row>
    <row r="55" spans="1:4">
      <c r="A55" s="233" t="s">
        <v>221</v>
      </c>
      <c r="B55" s="234">
        <v>430000</v>
      </c>
      <c r="C55" s="235"/>
      <c r="D55" s="236"/>
    </row>
    <row r="56" spans="1:4">
      <c r="A56" s="237" t="s">
        <v>235</v>
      </c>
      <c r="B56" s="238" t="s">
        <v>145</v>
      </c>
      <c r="C56" s="239"/>
      <c r="D56" s="95"/>
    </row>
    <row r="57" spans="1:4">
      <c r="A57" s="339" t="s">
        <v>236</v>
      </c>
      <c r="B57" s="234"/>
      <c r="C57" s="320">
        <v>9000000</v>
      </c>
      <c r="D57" s="224">
        <v>8406822</v>
      </c>
    </row>
    <row r="58" spans="1:4" ht="24" thickBot="1">
      <c r="A58" s="231" t="s">
        <v>81</v>
      </c>
      <c r="B58" s="96"/>
      <c r="C58" s="321">
        <f>SUM(C57)</f>
        <v>9000000</v>
      </c>
      <c r="D58" s="240">
        <f>SUM(D57)</f>
        <v>8406822</v>
      </c>
    </row>
    <row r="59" spans="1:4" ht="24" thickBot="1">
      <c r="A59" s="241" t="s">
        <v>93</v>
      </c>
      <c r="B59" s="242"/>
      <c r="C59" s="322">
        <f>SUM(C13+C22+C27+C31+C51+C54+C58)</f>
        <v>24750000</v>
      </c>
      <c r="D59" s="243">
        <f>SUM(D13+D22+D27+D31+D51+D58)</f>
        <v>25708973.960000001</v>
      </c>
    </row>
    <row r="60" spans="1:4" ht="24" thickTop="1"/>
  </sheetData>
  <mergeCells count="13">
    <mergeCell ref="C44:C45"/>
    <mergeCell ref="D44:D45"/>
    <mergeCell ref="B5:B6"/>
    <mergeCell ref="B44:B45"/>
    <mergeCell ref="A44:A45"/>
    <mergeCell ref="A5:A6"/>
    <mergeCell ref="C5:C6"/>
    <mergeCell ref="D5:D6"/>
    <mergeCell ref="A1:D1"/>
    <mergeCell ref="A2:D2"/>
    <mergeCell ref="A3:D3"/>
    <mergeCell ref="A4:D4"/>
    <mergeCell ref="A43:D43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opLeftCell="A14" workbookViewId="0">
      <selection activeCell="J28" sqref="J28"/>
    </sheetView>
  </sheetViews>
  <sheetFormatPr defaultRowHeight="23.25"/>
  <cols>
    <col min="1" max="1" width="13.42578125" style="6" customWidth="1"/>
    <col min="2" max="2" width="15.42578125" style="6" customWidth="1"/>
    <col min="3" max="3" width="14.85546875" style="6" customWidth="1"/>
    <col min="4" max="4" width="13.28515625" style="6" customWidth="1"/>
    <col min="5" max="5" width="13" style="6" customWidth="1"/>
    <col min="6" max="6" width="18.5703125" style="6" customWidth="1"/>
    <col min="7" max="7" width="11.7109375" style="6" customWidth="1"/>
    <col min="8" max="16384" width="9.140625" style="6"/>
  </cols>
  <sheetData>
    <row r="1" spans="1:10">
      <c r="A1" s="476" t="s">
        <v>32</v>
      </c>
      <c r="B1" s="476"/>
      <c r="C1" s="476"/>
      <c r="D1" s="477"/>
      <c r="E1" s="283"/>
      <c r="F1" s="284"/>
      <c r="G1" s="284"/>
    </row>
    <row r="2" spans="1:10">
      <c r="A2" s="478" t="s">
        <v>33</v>
      </c>
      <c r="B2" s="478"/>
      <c r="C2" s="478"/>
      <c r="D2" s="479"/>
      <c r="E2" s="285"/>
      <c r="F2" s="286"/>
      <c r="G2" s="286"/>
      <c r="H2" s="7"/>
    </row>
    <row r="3" spans="1:10">
      <c r="A3" s="284" t="s">
        <v>269</v>
      </c>
      <c r="B3" s="283"/>
      <c r="C3" s="284"/>
      <c r="D3" s="284"/>
      <c r="E3" s="283"/>
      <c r="F3" s="288">
        <v>13382893.09</v>
      </c>
      <c r="G3" s="284"/>
      <c r="H3" s="7"/>
    </row>
    <row r="4" spans="1:10">
      <c r="A4" s="284" t="s">
        <v>68</v>
      </c>
      <c r="B4" s="287"/>
      <c r="C4" s="284"/>
      <c r="D4" s="284"/>
      <c r="E4" s="283"/>
      <c r="F4" s="288"/>
      <c r="G4" s="284"/>
    </row>
    <row r="5" spans="1:10" ht="15" customHeight="1">
      <c r="A5" s="284"/>
      <c r="B5" s="289"/>
      <c r="C5" s="284"/>
      <c r="D5" s="284"/>
      <c r="E5" s="283"/>
      <c r="F5" s="284"/>
      <c r="G5" s="284"/>
      <c r="H5" s="49"/>
      <c r="I5" s="20"/>
      <c r="J5" s="48"/>
    </row>
    <row r="6" spans="1:10">
      <c r="A6" s="290" t="s">
        <v>222</v>
      </c>
      <c r="B6" s="289"/>
      <c r="C6" s="284"/>
      <c r="D6" s="284"/>
      <c r="E6" s="283"/>
      <c r="F6" s="284"/>
      <c r="G6" s="284"/>
    </row>
    <row r="7" spans="1:10">
      <c r="A7" s="291" t="s">
        <v>74</v>
      </c>
      <c r="B7" s="292" t="s">
        <v>75</v>
      </c>
      <c r="C7" s="293" t="s">
        <v>77</v>
      </c>
      <c r="D7" s="289"/>
      <c r="E7" s="294"/>
      <c r="F7" s="284"/>
      <c r="G7" s="284"/>
    </row>
    <row r="8" spans="1:10">
      <c r="A8" s="291" t="s">
        <v>228</v>
      </c>
      <c r="B8" s="287" t="s">
        <v>229</v>
      </c>
      <c r="C8" s="295">
        <v>1000</v>
      </c>
      <c r="D8" s="284"/>
      <c r="E8" s="283"/>
      <c r="F8" s="284"/>
      <c r="G8" s="284"/>
    </row>
    <row r="9" spans="1:10">
      <c r="A9" s="291" t="s">
        <v>270</v>
      </c>
      <c r="B9" s="287" t="s">
        <v>273</v>
      </c>
      <c r="C9" s="295">
        <v>3900</v>
      </c>
      <c r="D9" s="284"/>
      <c r="E9" s="283"/>
      <c r="F9" s="296"/>
      <c r="G9" s="284" t="s">
        <v>98</v>
      </c>
    </row>
    <row r="10" spans="1:10" ht="20.25" customHeight="1">
      <c r="A10" s="291" t="s">
        <v>270</v>
      </c>
      <c r="B10" s="287" t="s">
        <v>274</v>
      </c>
      <c r="C10" s="295">
        <v>23760</v>
      </c>
      <c r="D10" s="284" t="s">
        <v>98</v>
      </c>
      <c r="E10" s="283"/>
      <c r="F10" s="297"/>
      <c r="G10" s="284" t="s">
        <v>98</v>
      </c>
    </row>
    <row r="11" spans="1:10" ht="21" customHeight="1">
      <c r="A11" s="291" t="s">
        <v>270</v>
      </c>
      <c r="B11" s="287" t="s">
        <v>275</v>
      </c>
      <c r="C11" s="295">
        <v>3150</v>
      </c>
      <c r="D11" s="284"/>
      <c r="E11" s="283"/>
      <c r="F11" s="298" t="s">
        <v>98</v>
      </c>
      <c r="G11" s="284" t="s">
        <v>98</v>
      </c>
      <c r="H11" s="6" t="s">
        <v>98</v>
      </c>
    </row>
    <row r="12" spans="1:10">
      <c r="A12" s="291" t="s">
        <v>271</v>
      </c>
      <c r="B12" s="287" t="s">
        <v>276</v>
      </c>
      <c r="C12" s="288">
        <v>18138</v>
      </c>
      <c r="D12" s="284"/>
      <c r="E12" s="283"/>
      <c r="F12" s="298"/>
      <c r="G12" s="284" t="s">
        <v>98</v>
      </c>
    </row>
    <row r="13" spans="1:10">
      <c r="A13" s="291" t="s">
        <v>271</v>
      </c>
      <c r="B13" s="287" t="s">
        <v>277</v>
      </c>
      <c r="C13" s="288">
        <v>2991</v>
      </c>
      <c r="D13" s="284"/>
      <c r="E13" s="283"/>
      <c r="F13" s="284"/>
      <c r="G13" s="284" t="s">
        <v>98</v>
      </c>
    </row>
    <row r="14" spans="1:10">
      <c r="A14" s="291" t="s">
        <v>271</v>
      </c>
      <c r="B14" s="291" t="s">
        <v>278</v>
      </c>
      <c r="C14" s="299">
        <v>24756.45</v>
      </c>
      <c r="D14" s="284" t="s">
        <v>98</v>
      </c>
      <c r="E14" s="283"/>
      <c r="F14" s="299"/>
      <c r="G14" s="284"/>
      <c r="H14" s="6" t="s">
        <v>98</v>
      </c>
    </row>
    <row r="15" spans="1:10" ht="21" customHeight="1">
      <c r="A15" s="291" t="s">
        <v>271</v>
      </c>
      <c r="B15" s="291" t="s">
        <v>279</v>
      </c>
      <c r="C15" s="288">
        <v>4320</v>
      </c>
      <c r="D15" s="284"/>
      <c r="E15" s="283"/>
      <c r="F15" s="405"/>
      <c r="G15" s="284" t="s">
        <v>98</v>
      </c>
    </row>
    <row r="16" spans="1:10" ht="19.5" customHeight="1">
      <c r="A16" s="291" t="s">
        <v>272</v>
      </c>
      <c r="B16" s="291" t="s">
        <v>280</v>
      </c>
      <c r="C16" s="288">
        <v>9540</v>
      </c>
      <c r="D16" s="284"/>
      <c r="E16" s="283"/>
      <c r="F16" s="295"/>
      <c r="G16" s="284"/>
    </row>
    <row r="17" spans="1:7" ht="19.5" customHeight="1">
      <c r="A17" s="291" t="s">
        <v>272</v>
      </c>
      <c r="B17" s="291" t="s">
        <v>281</v>
      </c>
      <c r="C17" s="288">
        <v>8910</v>
      </c>
      <c r="D17" s="284"/>
      <c r="E17" s="283"/>
      <c r="F17" s="295"/>
      <c r="G17" s="284"/>
    </row>
    <row r="18" spans="1:7" ht="19.5" customHeight="1">
      <c r="A18" s="291" t="s">
        <v>272</v>
      </c>
      <c r="B18" s="291" t="s">
        <v>282</v>
      </c>
      <c r="C18" s="288">
        <v>26807.09</v>
      </c>
      <c r="D18" s="284"/>
      <c r="E18" s="283"/>
      <c r="F18" s="295"/>
      <c r="G18" s="284"/>
    </row>
    <row r="19" spans="1:7" ht="19.5" customHeight="1">
      <c r="A19" s="291" t="s">
        <v>272</v>
      </c>
      <c r="B19" s="291" t="s">
        <v>283</v>
      </c>
      <c r="C19" s="288">
        <v>2404</v>
      </c>
      <c r="D19" s="284"/>
      <c r="E19" s="283"/>
      <c r="F19" s="295"/>
      <c r="G19" s="284"/>
    </row>
    <row r="20" spans="1:7" ht="19.5" customHeight="1">
      <c r="A20" s="291" t="s">
        <v>272</v>
      </c>
      <c r="B20" s="291" t="s">
        <v>284</v>
      </c>
      <c r="C20" s="288">
        <v>9316</v>
      </c>
      <c r="D20" s="284"/>
      <c r="E20" s="283"/>
      <c r="F20" s="295">
        <f>SUM(C8+C9+C10+C11+C12+C13+C14+C15+C16+C17+C18+C19+C20)</f>
        <v>138992.53999999998</v>
      </c>
      <c r="G20" s="284"/>
    </row>
    <row r="21" spans="1:7" ht="19.5" customHeight="1" thickBot="1">
      <c r="A21" s="291"/>
      <c r="B21" s="291"/>
      <c r="C21" s="288"/>
      <c r="D21" s="284"/>
      <c r="E21" s="283"/>
      <c r="F21" s="406">
        <f>SUM(F3-F20)</f>
        <v>13243900.550000001</v>
      </c>
      <c r="G21" s="284"/>
    </row>
    <row r="22" spans="1:7" ht="19.5" customHeight="1" thickTop="1">
      <c r="A22" s="291"/>
      <c r="B22" s="291"/>
      <c r="C22" s="288"/>
      <c r="D22" s="284"/>
      <c r="E22" s="283"/>
      <c r="F22" s="295"/>
      <c r="G22" s="284"/>
    </row>
    <row r="23" spans="1:7" ht="19.5" customHeight="1">
      <c r="A23" s="291"/>
      <c r="B23" s="291"/>
      <c r="C23" s="288"/>
      <c r="D23" s="284"/>
      <c r="E23" s="283"/>
      <c r="F23" s="295"/>
      <c r="G23" s="284"/>
    </row>
    <row r="24" spans="1:7" ht="19.5" customHeight="1">
      <c r="A24" s="291"/>
      <c r="B24" s="291"/>
      <c r="C24" s="288"/>
      <c r="D24" s="284"/>
      <c r="E24" s="283"/>
      <c r="F24" s="295"/>
      <c r="G24" s="284"/>
    </row>
    <row r="25" spans="1:7" ht="13.5" customHeight="1">
      <c r="A25" s="284"/>
      <c r="B25" s="293"/>
      <c r="C25" s="284"/>
      <c r="D25" s="284"/>
      <c r="E25" s="283"/>
      <c r="F25" s="295"/>
      <c r="G25" s="284"/>
    </row>
    <row r="26" spans="1:7" ht="18" customHeight="1">
      <c r="A26" s="300" t="s">
        <v>34</v>
      </c>
      <c r="B26" s="301"/>
      <c r="C26" s="284"/>
      <c r="D26" s="284"/>
      <c r="E26" s="302" t="s">
        <v>80</v>
      </c>
      <c r="F26" s="284"/>
      <c r="G26" s="284"/>
    </row>
    <row r="27" spans="1:7">
      <c r="A27" s="284" t="s">
        <v>76</v>
      </c>
      <c r="B27" s="284"/>
      <c r="C27" s="284"/>
      <c r="D27" s="284"/>
      <c r="E27" s="283" t="s">
        <v>101</v>
      </c>
      <c r="F27" s="289"/>
      <c r="G27" s="284"/>
    </row>
    <row r="28" spans="1:7">
      <c r="A28" s="284"/>
      <c r="B28" s="293" t="s">
        <v>65</v>
      </c>
      <c r="C28" s="284"/>
      <c r="D28" s="284"/>
      <c r="E28" s="283" t="s">
        <v>102</v>
      </c>
      <c r="F28" s="287"/>
      <c r="G28" s="284"/>
    </row>
    <row r="29" spans="1:7" ht="18" customHeight="1">
      <c r="A29" s="284"/>
      <c r="B29" s="293" t="s">
        <v>35</v>
      </c>
      <c r="C29" s="284"/>
      <c r="D29" s="284"/>
      <c r="E29" s="283" t="s">
        <v>82</v>
      </c>
      <c r="F29" s="287"/>
      <c r="G29" s="284"/>
    </row>
    <row r="30" spans="1:7" ht="20.25" customHeight="1">
      <c r="A30" s="284"/>
      <c r="B30" s="293" t="s">
        <v>285</v>
      </c>
      <c r="C30" s="284"/>
      <c r="D30" s="284"/>
      <c r="E30" s="283" t="s">
        <v>286</v>
      </c>
      <c r="F30" s="292"/>
      <c r="G30" s="284"/>
    </row>
    <row r="31" spans="1:7">
      <c r="E31" s="28"/>
    </row>
    <row r="32" spans="1:7">
      <c r="E32" s="28"/>
    </row>
    <row r="33" spans="1:5">
      <c r="E33" s="28"/>
    </row>
    <row r="34" spans="1:5">
      <c r="A34" s="17"/>
      <c r="B34" s="7"/>
      <c r="C34" s="29"/>
    </row>
    <row r="35" spans="1:5">
      <c r="A35" s="24"/>
      <c r="B35" s="7"/>
    </row>
    <row r="36" spans="1:5">
      <c r="A36" s="7"/>
      <c r="B36" s="7"/>
    </row>
    <row r="37" spans="1:5">
      <c r="A37" s="7"/>
      <c r="B37" s="7"/>
    </row>
    <row r="38" spans="1:5">
      <c r="A38" s="7"/>
      <c r="B38" s="7"/>
    </row>
    <row r="39" spans="1:5">
      <c r="A39" s="7"/>
      <c r="B39" s="7"/>
    </row>
    <row r="40" spans="1:5">
      <c r="A40" s="21"/>
      <c r="B40" s="7"/>
    </row>
    <row r="41" spans="1:5">
      <c r="A41" s="21"/>
      <c r="B41" s="7"/>
    </row>
    <row r="42" spans="1:5">
      <c r="A42" s="20"/>
      <c r="B42" s="7"/>
    </row>
    <row r="43" spans="1:5">
      <c r="A43" s="7"/>
      <c r="B43" s="7"/>
    </row>
    <row r="44" spans="1:5">
      <c r="A44" s="7"/>
      <c r="B44" s="7"/>
    </row>
    <row r="45" spans="1:5">
      <c r="A45" s="7"/>
      <c r="B45" s="7"/>
    </row>
    <row r="46" spans="1:5">
      <c r="A46" s="7"/>
      <c r="B46" s="7"/>
    </row>
    <row r="47" spans="1:5">
      <c r="A47" s="7"/>
      <c r="B47" s="7"/>
    </row>
    <row r="48" spans="1:5">
      <c r="A48" s="7"/>
      <c r="B48" s="7"/>
    </row>
    <row r="49" spans="1:2">
      <c r="A49" s="7"/>
      <c r="B49" s="7"/>
    </row>
    <row r="50" spans="1:2">
      <c r="B50" s="7"/>
    </row>
    <row r="51" spans="1:2">
      <c r="B51" s="7"/>
    </row>
    <row r="52" spans="1:2">
      <c r="B52" s="7"/>
    </row>
    <row r="53" spans="1:2">
      <c r="B53" s="7"/>
    </row>
    <row r="54" spans="1:2">
      <c r="B54" s="7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F10" sqref="E10:F10"/>
    </sheetView>
  </sheetViews>
  <sheetFormatPr defaultRowHeight="23.25"/>
  <cols>
    <col min="1" max="1" width="59" style="6" customWidth="1"/>
    <col min="2" max="2" width="10.140625" style="6" customWidth="1"/>
    <col min="3" max="16384" width="9.140625" style="6"/>
  </cols>
  <sheetData>
    <row r="1" spans="1:2">
      <c r="A1" s="480" t="s">
        <v>17</v>
      </c>
      <c r="B1" s="480"/>
    </row>
    <row r="2" spans="1:2">
      <c r="A2" s="480" t="s">
        <v>261</v>
      </c>
      <c r="B2" s="480"/>
    </row>
    <row r="3" spans="1:2">
      <c r="A3" s="161" t="s">
        <v>168</v>
      </c>
      <c r="B3" s="161"/>
    </row>
    <row r="4" spans="1:2">
      <c r="A4" s="161"/>
      <c r="B4" s="161"/>
    </row>
    <row r="5" spans="1:2">
      <c r="A5" s="6" t="s">
        <v>251</v>
      </c>
      <c r="B5" s="89">
        <v>157.75</v>
      </c>
    </row>
    <row r="6" spans="1:2">
      <c r="A6" s="6" t="s">
        <v>169</v>
      </c>
      <c r="B6" s="89">
        <v>189.3</v>
      </c>
    </row>
    <row r="7" spans="1:2">
      <c r="A7" s="6" t="s">
        <v>170</v>
      </c>
      <c r="B7" s="26">
        <v>15766.89</v>
      </c>
    </row>
    <row r="8" spans="1:2">
      <c r="A8" s="6" t="s">
        <v>239</v>
      </c>
      <c r="B8" s="26">
        <v>22315</v>
      </c>
    </row>
    <row r="9" spans="1:2">
      <c r="A9" s="6" t="s">
        <v>258</v>
      </c>
      <c r="B9" s="26">
        <v>38000</v>
      </c>
    </row>
    <row r="10" spans="1:2" ht="24" thickBot="1">
      <c r="B10" s="436">
        <f>SUM(B5:B9)</f>
        <v>76428.94</v>
      </c>
    </row>
    <row r="11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D5" sqref="D5"/>
    </sheetView>
  </sheetViews>
  <sheetFormatPr defaultRowHeight="23.25"/>
  <cols>
    <col min="1" max="1" width="55.140625" style="6" customWidth="1"/>
    <col min="2" max="2" width="10.7109375" style="6" customWidth="1"/>
    <col min="3" max="16384" width="9.140625" style="6"/>
  </cols>
  <sheetData>
    <row r="1" spans="1:3">
      <c r="A1" s="480" t="s">
        <v>17</v>
      </c>
      <c r="B1" s="480"/>
      <c r="C1" s="27"/>
    </row>
    <row r="2" spans="1:3">
      <c r="A2" s="480" t="s">
        <v>288</v>
      </c>
      <c r="B2" s="480"/>
      <c r="C2" s="27"/>
    </row>
    <row r="3" spans="1:3">
      <c r="A3" s="481" t="s">
        <v>167</v>
      </c>
      <c r="B3" s="481"/>
      <c r="C3" s="25"/>
    </row>
    <row r="5" spans="1:3">
      <c r="A5" s="6" t="s">
        <v>99</v>
      </c>
      <c r="B5" s="26">
        <v>741.05</v>
      </c>
    </row>
    <row r="6" spans="1:3">
      <c r="A6" s="6" t="s">
        <v>91</v>
      </c>
      <c r="B6" s="26">
        <v>12363.04</v>
      </c>
    </row>
    <row r="7" spans="1:3">
      <c r="A7" s="6" t="s">
        <v>239</v>
      </c>
      <c r="B7" s="26">
        <v>31000</v>
      </c>
    </row>
    <row r="8" spans="1:3">
      <c r="A8" s="6" t="s">
        <v>258</v>
      </c>
      <c r="B8" s="437">
        <v>50600</v>
      </c>
    </row>
    <row r="9" spans="1:3" ht="24" thickBot="1">
      <c r="A9" s="6" t="s">
        <v>98</v>
      </c>
      <c r="B9" s="436">
        <f>SUM(B5:B8)</f>
        <v>94704.09</v>
      </c>
    </row>
    <row r="10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4" workbookViewId="0">
      <selection activeCell="A9" sqref="A9"/>
    </sheetView>
  </sheetViews>
  <sheetFormatPr defaultRowHeight="23.25"/>
  <cols>
    <col min="1" max="1" width="55.140625" style="6" customWidth="1"/>
    <col min="2" max="2" width="12.140625" style="6" customWidth="1"/>
    <col min="3" max="16384" width="9.140625" style="6"/>
  </cols>
  <sheetData>
    <row r="1" spans="1:3">
      <c r="A1" s="480" t="s">
        <v>17</v>
      </c>
      <c r="B1" s="480"/>
      <c r="C1" s="27"/>
    </row>
    <row r="2" spans="1:3">
      <c r="A2" s="482" t="s">
        <v>287</v>
      </c>
      <c r="B2" s="482"/>
      <c r="C2" s="27"/>
    </row>
    <row r="3" spans="1:3">
      <c r="A3" s="481" t="s">
        <v>167</v>
      </c>
      <c r="B3" s="481"/>
      <c r="C3" s="25"/>
    </row>
    <row r="5" spans="1:3">
      <c r="A5" s="6" t="s">
        <v>70</v>
      </c>
      <c r="B5" s="26">
        <v>157.75</v>
      </c>
    </row>
    <row r="6" spans="1:3">
      <c r="A6" s="6" t="s">
        <v>89</v>
      </c>
      <c r="B6" s="26">
        <v>9506.4</v>
      </c>
    </row>
    <row r="7" spans="1:3">
      <c r="A7" s="6" t="s">
        <v>91</v>
      </c>
      <c r="B7" s="26">
        <v>15766.89</v>
      </c>
    </row>
    <row r="8" spans="1:3">
      <c r="A8" s="6" t="s">
        <v>83</v>
      </c>
      <c r="B8" s="89">
        <v>163735</v>
      </c>
    </row>
    <row r="9" spans="1:3">
      <c r="A9" s="6" t="s">
        <v>257</v>
      </c>
      <c r="B9" s="89">
        <v>7400</v>
      </c>
    </row>
    <row r="10" spans="1:3" ht="24" thickBot="1">
      <c r="B10" s="178">
        <f>SUM(B5:B9)</f>
        <v>196566.04</v>
      </c>
    </row>
    <row r="11" spans="1:3" ht="24" thickTop="1"/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5"/>
  <sheetViews>
    <sheetView tabSelected="1" topLeftCell="A72" zoomScale="75" zoomScaleNormal="73" zoomScaleSheetLayoutView="75" workbookViewId="0">
      <selection activeCell="I89" sqref="I89"/>
    </sheetView>
  </sheetViews>
  <sheetFormatPr defaultRowHeight="21.75"/>
  <cols>
    <col min="1" max="1" width="9.42578125" style="1" customWidth="1"/>
    <col min="2" max="2" width="12.28515625" style="57" customWidth="1"/>
    <col min="3" max="3" width="11.5703125" style="57" customWidth="1"/>
    <col min="4" max="4" width="10" style="4" customWidth="1"/>
    <col min="5" max="5" width="11.28515625" style="4" customWidth="1"/>
    <col min="6" max="6" width="10.5703125" style="4" customWidth="1"/>
    <col min="7" max="7" width="10.140625" style="4" customWidth="1"/>
    <col min="8" max="8" width="10.42578125" style="4" customWidth="1"/>
    <col min="9" max="9" width="10.42578125" style="1" customWidth="1"/>
    <col min="10" max="10" width="6.5703125" style="1" customWidth="1"/>
    <col min="11" max="11" width="10" style="57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57" customWidth="1"/>
    <col min="21" max="16384" width="9.140625" style="1"/>
  </cols>
  <sheetData>
    <row r="1" spans="1:24" ht="18" customHeight="1">
      <c r="A1" s="489" t="s">
        <v>36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</row>
    <row r="2" spans="1:24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</row>
    <row r="3" spans="1:24">
      <c r="A3" s="490" t="s">
        <v>289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4" spans="1:24" s="70" customFormat="1" ht="21.75" customHeight="1">
      <c r="A4" s="64" t="s">
        <v>38</v>
      </c>
      <c r="B4" s="483" t="s">
        <v>39</v>
      </c>
      <c r="C4" s="484"/>
      <c r="D4" s="100" t="s">
        <v>79</v>
      </c>
      <c r="E4" s="483" t="s">
        <v>66</v>
      </c>
      <c r="F4" s="484"/>
      <c r="G4" s="483" t="s">
        <v>41</v>
      </c>
      <c r="H4" s="484"/>
      <c r="I4" s="483" t="s">
        <v>42</v>
      </c>
      <c r="J4" s="486"/>
      <c r="K4" s="484"/>
      <c r="L4" s="483" t="s">
        <v>40</v>
      </c>
      <c r="M4" s="484"/>
      <c r="N4" s="483" t="s">
        <v>43</v>
      </c>
      <c r="O4" s="484"/>
      <c r="P4" s="483" t="s">
        <v>44</v>
      </c>
      <c r="Q4" s="486"/>
      <c r="R4" s="484"/>
      <c r="S4" s="100" t="s">
        <v>45</v>
      </c>
      <c r="T4" s="487" t="s">
        <v>46</v>
      </c>
    </row>
    <row r="5" spans="1:24" s="71" customFormat="1" ht="21">
      <c r="A5" s="68" t="s">
        <v>47</v>
      </c>
      <c r="B5" s="100" t="s">
        <v>48</v>
      </c>
      <c r="C5" s="100" t="s">
        <v>69</v>
      </c>
      <c r="D5" s="100" t="s">
        <v>241</v>
      </c>
      <c r="E5" s="100" t="s">
        <v>67</v>
      </c>
      <c r="F5" s="100" t="s">
        <v>164</v>
      </c>
      <c r="G5" s="100" t="s">
        <v>50</v>
      </c>
      <c r="H5" s="100" t="s">
        <v>165</v>
      </c>
      <c r="I5" s="100" t="s">
        <v>51</v>
      </c>
      <c r="J5" s="100" t="s">
        <v>52</v>
      </c>
      <c r="K5" s="100" t="s">
        <v>103</v>
      </c>
      <c r="L5" s="100" t="s">
        <v>84</v>
      </c>
      <c r="M5" s="100" t="s">
        <v>49</v>
      </c>
      <c r="N5" s="100" t="s">
        <v>53</v>
      </c>
      <c r="O5" s="100" t="s">
        <v>232</v>
      </c>
      <c r="P5" s="100" t="s">
        <v>54</v>
      </c>
      <c r="Q5" s="100" t="s">
        <v>55</v>
      </c>
      <c r="R5" s="100" t="s">
        <v>56</v>
      </c>
      <c r="S5" s="100" t="s">
        <v>57</v>
      </c>
      <c r="T5" s="488"/>
    </row>
    <row r="6" spans="1:24" s="31" customFormat="1" ht="19.5" customHeight="1">
      <c r="A6" s="30" t="s">
        <v>118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50"/>
    </row>
    <row r="7" spans="1:24" s="31" customFormat="1">
      <c r="A7" s="39" t="s">
        <v>111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>
        <v>30536</v>
      </c>
      <c r="T7" s="118">
        <v>30536</v>
      </c>
      <c r="U7" s="50"/>
    </row>
    <row r="8" spans="1:24" s="41" customFormat="1">
      <c r="A8" s="39" t="s">
        <v>230</v>
      </c>
      <c r="B8" s="118"/>
      <c r="C8" s="118"/>
      <c r="D8" s="118"/>
      <c r="E8" s="118"/>
      <c r="F8" s="118"/>
      <c r="G8" s="118"/>
      <c r="H8" s="118"/>
      <c r="I8" s="118"/>
      <c r="J8" s="119"/>
      <c r="K8" s="118"/>
      <c r="L8" s="118"/>
      <c r="M8" s="118"/>
      <c r="N8" s="118"/>
      <c r="O8" s="118"/>
      <c r="P8" s="118"/>
      <c r="Q8" s="118"/>
      <c r="R8" s="118"/>
      <c r="S8" s="118">
        <v>13500</v>
      </c>
      <c r="T8" s="118">
        <v>13500</v>
      </c>
      <c r="U8" s="51"/>
      <c r="V8" s="41" t="s">
        <v>98</v>
      </c>
      <c r="W8" s="41" t="s">
        <v>98</v>
      </c>
    </row>
    <row r="9" spans="1:24" s="41" customFormat="1">
      <c r="A9" s="39" t="s">
        <v>242</v>
      </c>
      <c r="B9" s="118"/>
      <c r="C9" s="118"/>
      <c r="D9" s="118"/>
      <c r="E9" s="118"/>
      <c r="F9" s="118"/>
      <c r="G9" s="118"/>
      <c r="H9" s="118"/>
      <c r="I9" s="118"/>
      <c r="J9" s="119"/>
      <c r="K9" s="118"/>
      <c r="L9" s="118"/>
      <c r="M9" s="118"/>
      <c r="N9" s="118"/>
      <c r="O9" s="118"/>
      <c r="P9" s="118"/>
      <c r="Q9" s="118"/>
      <c r="R9" s="118"/>
      <c r="S9" s="118">
        <v>985320</v>
      </c>
      <c r="T9" s="118">
        <v>985320</v>
      </c>
      <c r="U9" s="51"/>
      <c r="W9" s="41" t="s">
        <v>98</v>
      </c>
    </row>
    <row r="10" spans="1:24" s="67" customFormat="1">
      <c r="A10" s="359" t="s">
        <v>20</v>
      </c>
      <c r="B10" s="360"/>
      <c r="C10" s="360"/>
      <c r="D10" s="360"/>
      <c r="E10" s="360"/>
      <c r="F10" s="360"/>
      <c r="G10" s="360"/>
      <c r="H10" s="360"/>
      <c r="I10" s="360"/>
      <c r="J10" s="361"/>
      <c r="K10" s="360"/>
      <c r="L10" s="360"/>
      <c r="M10" s="360"/>
      <c r="N10" s="360"/>
      <c r="O10" s="360"/>
      <c r="P10" s="360"/>
      <c r="Q10" s="360"/>
      <c r="R10" s="360"/>
      <c r="S10" s="360">
        <v>1029356</v>
      </c>
      <c r="T10" s="461">
        <v>1029356</v>
      </c>
      <c r="U10" s="66"/>
    </row>
    <row r="11" spans="1:24" s="32" customFormat="1" ht="17.25" customHeight="1" thickBot="1">
      <c r="A11" s="362" t="s">
        <v>85</v>
      </c>
      <c r="B11" s="363"/>
      <c r="C11" s="363"/>
      <c r="D11" s="363"/>
      <c r="E11" s="363"/>
      <c r="F11" s="363"/>
      <c r="G11" s="363"/>
      <c r="H11" s="363"/>
      <c r="I11" s="364"/>
      <c r="J11" s="365"/>
      <c r="K11" s="363"/>
      <c r="L11" s="363"/>
      <c r="M11" s="363"/>
      <c r="N11" s="363"/>
      <c r="O11" s="363"/>
      <c r="P11" s="363"/>
      <c r="Q11" s="363"/>
      <c r="R11" s="363"/>
      <c r="S11" s="366">
        <v>2423468</v>
      </c>
      <c r="T11" s="420">
        <v>2423468</v>
      </c>
      <c r="U11" s="53"/>
    </row>
    <row r="12" spans="1:24" s="76" customFormat="1" ht="22.5" thickTop="1">
      <c r="A12" s="46" t="s">
        <v>120</v>
      </c>
      <c r="B12" s="116"/>
      <c r="C12" s="116"/>
      <c r="D12" s="116"/>
      <c r="E12" s="116"/>
      <c r="F12" s="116"/>
      <c r="G12" s="116"/>
      <c r="H12" s="116"/>
      <c r="I12" s="116"/>
      <c r="J12" s="117"/>
      <c r="K12" s="116"/>
      <c r="L12" s="116"/>
      <c r="M12" s="116"/>
      <c r="N12" s="116"/>
      <c r="O12" s="116"/>
      <c r="P12" s="116"/>
      <c r="Q12" s="116"/>
      <c r="R12" s="122"/>
      <c r="S12" s="116"/>
      <c r="T12" s="116"/>
      <c r="U12" s="75"/>
    </row>
    <row r="13" spans="1:24" s="76" customFormat="1">
      <c r="A13" s="55" t="s">
        <v>146</v>
      </c>
      <c r="B13" s="116">
        <v>25471</v>
      </c>
      <c r="C13" s="116"/>
      <c r="D13" s="116"/>
      <c r="E13" s="116"/>
      <c r="F13" s="116"/>
      <c r="G13" s="116"/>
      <c r="H13" s="116"/>
      <c r="I13" s="116"/>
      <c r="J13" s="117"/>
      <c r="K13" s="116"/>
      <c r="L13" s="116"/>
      <c r="M13" s="116"/>
      <c r="N13" s="116"/>
      <c r="O13" s="116"/>
      <c r="P13" s="116"/>
      <c r="Q13" s="116"/>
      <c r="R13" s="122"/>
      <c r="S13" s="116"/>
      <c r="T13" s="116">
        <v>25471</v>
      </c>
      <c r="U13" s="75"/>
    </row>
    <row r="14" spans="1:24" s="76" customFormat="1">
      <c r="A14" s="55" t="s">
        <v>147</v>
      </c>
      <c r="B14" s="116">
        <v>2541</v>
      </c>
      <c r="C14" s="116"/>
      <c r="D14" s="116"/>
      <c r="E14" s="116"/>
      <c r="F14" s="116"/>
      <c r="G14" s="116"/>
      <c r="H14" s="116"/>
      <c r="I14" s="116"/>
      <c r="J14" s="117"/>
      <c r="K14" s="116"/>
      <c r="L14" s="116"/>
      <c r="M14" s="116"/>
      <c r="N14" s="116"/>
      <c r="O14" s="116"/>
      <c r="P14" s="116"/>
      <c r="Q14" s="116"/>
      <c r="R14" s="122"/>
      <c r="S14" s="116"/>
      <c r="T14" s="116">
        <v>2541</v>
      </c>
      <c r="U14" s="75"/>
      <c r="W14" s="76" t="s">
        <v>98</v>
      </c>
      <c r="X14" s="76" t="s">
        <v>98</v>
      </c>
    </row>
    <row r="15" spans="1:24" s="76" customFormat="1">
      <c r="A15" s="111" t="s">
        <v>148</v>
      </c>
      <c r="B15" s="120">
        <v>2541</v>
      </c>
      <c r="C15" s="120"/>
      <c r="D15" s="120"/>
      <c r="E15" s="120"/>
      <c r="F15" s="120"/>
      <c r="G15" s="120"/>
      <c r="H15" s="120"/>
      <c r="I15" s="120"/>
      <c r="J15" s="121"/>
      <c r="K15" s="120"/>
      <c r="L15" s="120"/>
      <c r="M15" s="120"/>
      <c r="N15" s="120"/>
      <c r="O15" s="120"/>
      <c r="P15" s="120"/>
      <c r="Q15" s="120"/>
      <c r="R15" s="123"/>
      <c r="S15" s="120"/>
      <c r="T15" s="120">
        <v>2541</v>
      </c>
      <c r="U15" s="75"/>
      <c r="W15" s="76" t="s">
        <v>98</v>
      </c>
    </row>
    <row r="16" spans="1:24" s="76" customFormat="1">
      <c r="A16" s="39" t="s">
        <v>149</v>
      </c>
      <c r="B16" s="118">
        <v>5800</v>
      </c>
      <c r="C16" s="118"/>
      <c r="D16" s="118"/>
      <c r="E16" s="118"/>
      <c r="F16" s="118"/>
      <c r="G16" s="118"/>
      <c r="H16" s="118"/>
      <c r="I16" s="118"/>
      <c r="J16" s="119"/>
      <c r="K16" s="118"/>
      <c r="L16" s="118"/>
      <c r="M16" s="118"/>
      <c r="N16" s="118"/>
      <c r="O16" s="118"/>
      <c r="P16" s="118"/>
      <c r="Q16" s="118"/>
      <c r="R16" s="124"/>
      <c r="S16" s="118"/>
      <c r="T16" s="118">
        <v>5800</v>
      </c>
      <c r="U16" s="75"/>
      <c r="W16" s="76" t="s">
        <v>98</v>
      </c>
      <c r="X16" s="76" t="s">
        <v>98</v>
      </c>
    </row>
    <row r="17" spans="1:25" s="76" customFormat="1">
      <c r="A17" s="111" t="s">
        <v>150</v>
      </c>
      <c r="B17" s="120">
        <v>161433</v>
      </c>
      <c r="C17" s="120"/>
      <c r="D17" s="120"/>
      <c r="E17" s="120"/>
      <c r="F17" s="120"/>
      <c r="G17" s="120" t="s">
        <v>98</v>
      </c>
      <c r="H17" s="120"/>
      <c r="I17" s="120"/>
      <c r="J17" s="121"/>
      <c r="K17" s="120"/>
      <c r="L17" s="120"/>
      <c r="M17" s="120"/>
      <c r="N17" s="120"/>
      <c r="O17" s="120"/>
      <c r="P17" s="120"/>
      <c r="Q17" s="120"/>
      <c r="R17" s="123"/>
      <c r="S17" s="120"/>
      <c r="T17" s="120">
        <v>161433</v>
      </c>
      <c r="U17" s="75"/>
      <c r="Y17" s="76" t="s">
        <v>98</v>
      </c>
    </row>
    <row r="18" spans="1:25" s="76" customFormat="1">
      <c r="A18" s="359" t="s">
        <v>20</v>
      </c>
      <c r="B18" s="360">
        <v>197786</v>
      </c>
      <c r="C18" s="360"/>
      <c r="D18" s="360"/>
      <c r="E18" s="360"/>
      <c r="F18" s="360"/>
      <c r="G18" s="360"/>
      <c r="H18" s="360" t="s">
        <v>98</v>
      </c>
      <c r="I18" s="360"/>
      <c r="J18" s="361"/>
      <c r="K18" s="360"/>
      <c r="L18" s="360"/>
      <c r="M18" s="360"/>
      <c r="N18" s="360"/>
      <c r="O18" s="360"/>
      <c r="P18" s="360"/>
      <c r="Q18" s="360"/>
      <c r="R18" s="360"/>
      <c r="S18" s="360"/>
      <c r="T18" s="360">
        <v>197786</v>
      </c>
      <c r="U18" s="75"/>
    </row>
    <row r="19" spans="1:25" s="40" customFormat="1" ht="22.5" thickBot="1">
      <c r="A19" s="367" t="s">
        <v>85</v>
      </c>
      <c r="B19" s="364">
        <v>2337526</v>
      </c>
      <c r="C19" s="364"/>
      <c r="D19" s="364"/>
      <c r="E19" s="364"/>
      <c r="F19" s="364"/>
      <c r="G19" s="364"/>
      <c r="H19" s="364"/>
      <c r="I19" s="364"/>
      <c r="J19" s="368"/>
      <c r="K19" s="364"/>
      <c r="L19" s="364"/>
      <c r="M19" s="364"/>
      <c r="N19" s="364"/>
      <c r="O19" s="364"/>
      <c r="P19" s="364"/>
      <c r="Q19" s="364"/>
      <c r="R19" s="364"/>
      <c r="S19" s="364"/>
      <c r="T19" s="400">
        <v>2337526</v>
      </c>
      <c r="U19" s="52"/>
      <c r="W19" s="40" t="s">
        <v>98</v>
      </c>
    </row>
    <row r="20" spans="1:25" s="3" customFormat="1" ht="22.5" thickTop="1">
      <c r="A20" s="78">
        <v>522000</v>
      </c>
      <c r="B20" s="125"/>
      <c r="C20" s="125"/>
      <c r="D20" s="125"/>
      <c r="E20" s="125"/>
      <c r="F20" s="125"/>
      <c r="G20" s="125"/>
      <c r="H20" s="125"/>
      <c r="I20" s="125"/>
      <c r="J20" s="126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74"/>
    </row>
    <row r="21" spans="1:25" s="34" customFormat="1" ht="22.5" thickBot="1">
      <c r="A21" s="39" t="s">
        <v>151</v>
      </c>
      <c r="B21" s="118">
        <v>55640</v>
      </c>
      <c r="C21" s="118">
        <v>38820</v>
      </c>
      <c r="D21" s="118"/>
      <c r="E21" s="118"/>
      <c r="F21" s="118"/>
      <c r="G21" s="118"/>
      <c r="H21" s="118"/>
      <c r="I21" s="162">
        <v>12840</v>
      </c>
      <c r="J21" s="119"/>
      <c r="K21" s="118"/>
      <c r="L21" s="118"/>
      <c r="M21" s="118"/>
      <c r="N21" s="118"/>
      <c r="O21" s="118"/>
      <c r="P21" s="118"/>
      <c r="Q21" s="118"/>
      <c r="R21" s="118"/>
      <c r="S21" s="118"/>
      <c r="T21" s="118">
        <v>107300</v>
      </c>
      <c r="U21" s="54"/>
    </row>
    <row r="22" spans="1:25" s="3" customFormat="1" ht="22.5" thickTop="1">
      <c r="A22" s="65" t="s">
        <v>152</v>
      </c>
      <c r="B22" s="127">
        <v>4020</v>
      </c>
      <c r="C22" s="127">
        <v>8280</v>
      </c>
      <c r="D22" s="127"/>
      <c r="E22" s="127"/>
      <c r="F22" s="127"/>
      <c r="G22" s="127"/>
      <c r="H22" s="127"/>
      <c r="I22" s="113"/>
      <c r="J22" s="128"/>
      <c r="K22" s="127"/>
      <c r="L22" s="127"/>
      <c r="M22" s="127"/>
      <c r="N22" s="127"/>
      <c r="O22" s="127"/>
      <c r="P22" s="127"/>
      <c r="Q22" s="127"/>
      <c r="R22" s="127"/>
      <c r="S22" s="127"/>
      <c r="T22" s="127">
        <v>12300</v>
      </c>
      <c r="U22" s="74"/>
    </row>
    <row r="23" spans="1:25" s="3" customFormat="1">
      <c r="A23" s="39" t="s">
        <v>153</v>
      </c>
      <c r="B23" s="118">
        <v>3500</v>
      </c>
      <c r="C23" s="118"/>
      <c r="D23" s="118"/>
      <c r="E23" s="118"/>
      <c r="F23" s="118"/>
      <c r="G23" s="118"/>
      <c r="H23" s="118"/>
      <c r="I23" s="113"/>
      <c r="J23" s="119"/>
      <c r="K23" s="118"/>
      <c r="L23" s="118"/>
      <c r="M23" s="118"/>
      <c r="N23" s="118"/>
      <c r="O23" s="118"/>
      <c r="P23" s="118"/>
      <c r="Q23" s="118"/>
      <c r="R23" s="118"/>
      <c r="S23" s="118"/>
      <c r="T23" s="118">
        <v>3500</v>
      </c>
      <c r="U23" s="74"/>
    </row>
    <row r="24" spans="1:25" s="3" customFormat="1">
      <c r="A24" s="39" t="s">
        <v>154</v>
      </c>
      <c r="B24" s="118">
        <v>97540</v>
      </c>
      <c r="C24" s="118">
        <v>17620</v>
      </c>
      <c r="D24" s="118"/>
      <c r="E24" s="118">
        <v>12980</v>
      </c>
      <c r="F24" s="118"/>
      <c r="G24" s="118"/>
      <c r="H24" s="118"/>
      <c r="I24" s="306">
        <v>7770</v>
      </c>
      <c r="J24" s="119"/>
      <c r="K24" s="118"/>
      <c r="L24" s="118"/>
      <c r="M24" s="118"/>
      <c r="N24" s="118"/>
      <c r="O24" s="118"/>
      <c r="P24" s="118"/>
      <c r="Q24" s="118"/>
      <c r="R24" s="118"/>
      <c r="S24" s="118"/>
      <c r="T24" s="118">
        <v>135910</v>
      </c>
      <c r="U24" s="74"/>
    </row>
    <row r="25" spans="1:25" s="3" customFormat="1">
      <c r="A25" s="93" t="s">
        <v>155</v>
      </c>
      <c r="B25" s="129">
        <v>18788</v>
      </c>
      <c r="C25" s="129">
        <v>1788</v>
      </c>
      <c r="D25" s="129"/>
      <c r="E25" s="129"/>
      <c r="F25" s="129"/>
      <c r="G25" s="129"/>
      <c r="H25" s="129"/>
      <c r="I25" s="307">
        <v>430</v>
      </c>
      <c r="J25" s="130"/>
      <c r="K25" s="129"/>
      <c r="L25" s="129"/>
      <c r="M25" s="129"/>
      <c r="N25" s="129"/>
      <c r="O25" s="129"/>
      <c r="P25" s="129"/>
      <c r="Q25" s="129"/>
      <c r="R25" s="129"/>
      <c r="S25" s="129"/>
      <c r="T25" s="129">
        <v>21006</v>
      </c>
      <c r="U25" s="74"/>
    </row>
    <row r="26" spans="1:25" s="35" customFormat="1">
      <c r="A26" s="359" t="s">
        <v>20</v>
      </c>
      <c r="B26" s="360">
        <v>179488</v>
      </c>
      <c r="C26" s="361">
        <v>66508</v>
      </c>
      <c r="D26" s="360"/>
      <c r="E26" s="360">
        <v>12980</v>
      </c>
      <c r="F26" s="360"/>
      <c r="G26" s="360"/>
      <c r="H26" s="360"/>
      <c r="I26" s="360">
        <v>21040</v>
      </c>
      <c r="J26" s="361"/>
      <c r="K26" s="360"/>
      <c r="L26" s="360"/>
      <c r="M26" s="360"/>
      <c r="N26" s="360"/>
      <c r="O26" s="360"/>
      <c r="P26" s="360"/>
      <c r="Q26" s="360"/>
      <c r="R26" s="360"/>
      <c r="S26" s="360"/>
      <c r="T26" s="360">
        <v>280016</v>
      </c>
      <c r="U26" s="56"/>
    </row>
    <row r="27" spans="1:25" s="35" customFormat="1" ht="22.5" thickBot="1">
      <c r="A27" s="367" t="s">
        <v>85</v>
      </c>
      <c r="B27" s="364">
        <v>1885416.64</v>
      </c>
      <c r="C27" s="364">
        <v>666336</v>
      </c>
      <c r="D27" s="364"/>
      <c r="E27" s="364">
        <v>28380</v>
      </c>
      <c r="F27" s="364"/>
      <c r="G27" s="364"/>
      <c r="H27" s="364"/>
      <c r="I27" s="400">
        <v>247020</v>
      </c>
      <c r="J27" s="368"/>
      <c r="K27" s="364"/>
      <c r="L27" s="364"/>
      <c r="M27" s="364"/>
      <c r="N27" s="364"/>
      <c r="O27" s="364"/>
      <c r="P27" s="364"/>
      <c r="Q27" s="364"/>
      <c r="R27" s="364"/>
      <c r="S27" s="364"/>
      <c r="T27" s="400">
        <v>2827152.64</v>
      </c>
      <c r="U27" s="56"/>
    </row>
    <row r="28" spans="1:25" s="35" customFormat="1" ht="22.5" thickTop="1">
      <c r="A28" s="408"/>
      <c r="B28" s="409"/>
      <c r="C28" s="409"/>
      <c r="D28" s="409"/>
      <c r="E28" s="409"/>
      <c r="F28" s="409"/>
      <c r="G28" s="409"/>
      <c r="H28" s="409"/>
      <c r="I28" s="409"/>
      <c r="J28" s="410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56"/>
    </row>
    <row r="29" spans="1:25" s="35" customFormat="1">
      <c r="A29" s="408"/>
      <c r="B29" s="409"/>
      <c r="C29" s="409"/>
      <c r="D29" s="409"/>
      <c r="E29" s="409"/>
      <c r="F29" s="409"/>
      <c r="G29" s="409"/>
      <c r="H29" s="409"/>
      <c r="I29" s="409"/>
      <c r="J29" s="410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56"/>
    </row>
    <row r="30" spans="1:25" s="35" customFormat="1">
      <c r="A30" s="408"/>
      <c r="B30" s="409"/>
      <c r="C30" s="409"/>
      <c r="D30" s="409"/>
      <c r="E30" s="409"/>
      <c r="F30" s="409"/>
      <c r="G30" s="409"/>
      <c r="H30" s="409"/>
      <c r="I30" s="409"/>
      <c r="J30" s="410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56"/>
    </row>
    <row r="31" spans="1:25" s="35" customFormat="1">
      <c r="A31" s="408"/>
      <c r="B31" s="409"/>
      <c r="C31" s="409"/>
      <c r="D31" s="409"/>
      <c r="E31" s="409"/>
      <c r="F31" s="409"/>
      <c r="G31" s="409"/>
      <c r="H31" s="409"/>
      <c r="I31" s="409"/>
      <c r="J31" s="410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56"/>
    </row>
    <row r="32" spans="1:25" s="35" customFormat="1">
      <c r="A32" s="408"/>
      <c r="B32" s="409"/>
      <c r="C32" s="409"/>
      <c r="D32" s="409"/>
      <c r="E32" s="409"/>
      <c r="F32" s="409"/>
      <c r="G32" s="409"/>
      <c r="H32" s="409"/>
      <c r="I32" s="409"/>
      <c r="J32" s="410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56"/>
    </row>
    <row r="33" spans="1:21" s="35" customFormat="1">
      <c r="A33" s="408"/>
      <c r="B33" s="409"/>
      <c r="C33" s="409"/>
      <c r="D33" s="409"/>
      <c r="E33" s="409"/>
      <c r="F33" s="409"/>
      <c r="G33" s="409"/>
      <c r="H33" s="409"/>
      <c r="I33" s="409"/>
      <c r="J33" s="410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56"/>
    </row>
    <row r="34" spans="1:21" s="72" customFormat="1" ht="16.5" customHeight="1">
      <c r="A34" s="355"/>
      <c r="B34" s="164"/>
      <c r="C34" s="164"/>
      <c r="D34" s="2"/>
      <c r="E34" s="2"/>
      <c r="F34" s="2"/>
      <c r="G34" s="2"/>
      <c r="H34" s="356"/>
      <c r="I34" s="164"/>
      <c r="J34" s="357"/>
      <c r="K34" s="358"/>
      <c r="L34" s="3"/>
      <c r="M34" s="3"/>
      <c r="N34" s="77"/>
      <c r="O34" s="3"/>
      <c r="P34" s="3"/>
      <c r="Q34" s="3"/>
      <c r="R34" s="3"/>
      <c r="S34" s="3"/>
      <c r="T34" s="163"/>
      <c r="U34" s="303"/>
    </row>
    <row r="35" spans="1:21" s="72" customFormat="1" ht="16.5" customHeight="1">
      <c r="A35" s="485" t="s">
        <v>223</v>
      </c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303"/>
    </row>
    <row r="36" spans="1:21" s="72" customFormat="1" ht="16.5" customHeight="1">
      <c r="A36" s="64" t="s">
        <v>38</v>
      </c>
      <c r="B36" s="483" t="s">
        <v>39</v>
      </c>
      <c r="C36" s="484"/>
      <c r="D36" s="100" t="s">
        <v>79</v>
      </c>
      <c r="E36" s="433" t="s">
        <v>66</v>
      </c>
      <c r="F36" s="100" t="s">
        <v>253</v>
      </c>
      <c r="G36" s="483" t="s">
        <v>41</v>
      </c>
      <c r="H36" s="484"/>
      <c r="I36" s="483" t="s">
        <v>42</v>
      </c>
      <c r="J36" s="486"/>
      <c r="K36" s="484"/>
      <c r="L36" s="483" t="s">
        <v>40</v>
      </c>
      <c r="M36" s="484"/>
      <c r="N36" s="483" t="s">
        <v>43</v>
      </c>
      <c r="O36" s="484"/>
      <c r="P36" s="483" t="s">
        <v>44</v>
      </c>
      <c r="Q36" s="486"/>
      <c r="R36" s="484"/>
      <c r="S36" s="100" t="s">
        <v>45</v>
      </c>
      <c r="T36" s="487" t="s">
        <v>46</v>
      </c>
      <c r="U36" s="303"/>
    </row>
    <row r="37" spans="1:21" s="72" customFormat="1" ht="16.5" customHeight="1">
      <c r="A37" s="68" t="s">
        <v>47</v>
      </c>
      <c r="B37" s="100" t="s">
        <v>48</v>
      </c>
      <c r="C37" s="100" t="s">
        <v>69</v>
      </c>
      <c r="D37" s="100" t="s">
        <v>241</v>
      </c>
      <c r="E37" s="100" t="s">
        <v>67</v>
      </c>
      <c r="F37" s="100" t="s">
        <v>254</v>
      </c>
      <c r="G37" s="100" t="s">
        <v>50</v>
      </c>
      <c r="H37" s="100" t="s">
        <v>165</v>
      </c>
      <c r="I37" s="100" t="s">
        <v>51</v>
      </c>
      <c r="J37" s="100" t="s">
        <v>52</v>
      </c>
      <c r="K37" s="100" t="s">
        <v>103</v>
      </c>
      <c r="L37" s="100" t="s">
        <v>84</v>
      </c>
      <c r="M37" s="100" t="s">
        <v>49</v>
      </c>
      <c r="N37" s="100" t="s">
        <v>53</v>
      </c>
      <c r="O37" s="100" t="s">
        <v>232</v>
      </c>
      <c r="P37" s="100" t="s">
        <v>54</v>
      </c>
      <c r="Q37" s="100" t="s">
        <v>55</v>
      </c>
      <c r="R37" s="100" t="s">
        <v>56</v>
      </c>
      <c r="S37" s="100" t="s">
        <v>57</v>
      </c>
      <c r="T37" s="488"/>
      <c r="U37" s="303"/>
    </row>
    <row r="38" spans="1:21" s="72" customFormat="1" ht="16.5" customHeight="1">
      <c r="A38" s="455" t="s">
        <v>123</v>
      </c>
      <c r="B38" s="411"/>
      <c r="C38" s="42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407"/>
      <c r="U38" s="303"/>
    </row>
    <row r="39" spans="1:21" s="72" customFormat="1" ht="16.5" customHeight="1">
      <c r="A39" s="39" t="s">
        <v>293</v>
      </c>
      <c r="B39" s="424">
        <v>34600</v>
      </c>
      <c r="C39" s="429">
        <v>1250</v>
      </c>
      <c r="D39" s="427"/>
      <c r="E39" s="427"/>
      <c r="F39" s="427"/>
      <c r="G39" s="427"/>
      <c r="H39" s="427"/>
      <c r="I39" s="429">
        <v>1950</v>
      </c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31">
        <v>34600</v>
      </c>
      <c r="U39" s="303"/>
    </row>
    <row r="40" spans="1:21" s="72" customFormat="1" ht="16.5" customHeight="1">
      <c r="A40" s="39" t="s">
        <v>156</v>
      </c>
      <c r="B40" s="414">
        <v>8250</v>
      </c>
      <c r="C40" s="430"/>
      <c r="D40" s="411"/>
      <c r="E40" s="411"/>
      <c r="F40" s="411"/>
      <c r="G40" s="411"/>
      <c r="H40" s="411"/>
      <c r="I40" s="430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32">
        <v>11450</v>
      </c>
      <c r="U40" s="303"/>
    </row>
    <row r="41" spans="1:21" s="72" customFormat="1" ht="16.5" customHeight="1">
      <c r="A41" s="111" t="s">
        <v>157</v>
      </c>
      <c r="B41" s="456">
        <v>9142</v>
      </c>
      <c r="C41" s="457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9">
        <v>9142</v>
      </c>
      <c r="U41" s="303"/>
    </row>
    <row r="42" spans="1:21" s="72" customFormat="1" ht="16.5" customHeight="1">
      <c r="A42" s="369" t="s">
        <v>20</v>
      </c>
      <c r="B42" s="415">
        <v>51992</v>
      </c>
      <c r="C42" s="412">
        <v>1250</v>
      </c>
      <c r="D42" s="412" t="s">
        <v>5</v>
      </c>
      <c r="E42" s="412"/>
      <c r="F42" s="412"/>
      <c r="G42" s="412"/>
      <c r="H42" s="412"/>
      <c r="I42" s="412">
        <v>1950</v>
      </c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7">
        <v>55192</v>
      </c>
      <c r="U42" s="303"/>
    </row>
    <row r="43" spans="1:21" s="72" customFormat="1" ht="16.5" customHeight="1" thickBot="1">
      <c r="A43" s="373" t="s">
        <v>85</v>
      </c>
      <c r="B43" s="416">
        <v>202306</v>
      </c>
      <c r="C43" s="413">
        <v>49469</v>
      </c>
      <c r="D43" s="413">
        <v>28000</v>
      </c>
      <c r="E43" s="413"/>
      <c r="F43" s="413"/>
      <c r="G43" s="413"/>
      <c r="H43" s="413"/>
      <c r="I43" s="413">
        <v>36767</v>
      </c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8">
        <v>316542</v>
      </c>
      <c r="U43" s="303"/>
    </row>
    <row r="44" spans="1:21" s="72" customFormat="1" ht="18.75" customHeight="1" thickTop="1">
      <c r="A44" s="304" t="s">
        <v>124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 t="s">
        <v>98</v>
      </c>
      <c r="R44" s="91"/>
      <c r="S44" s="91"/>
      <c r="T44" s="305"/>
      <c r="U44" s="79"/>
    </row>
    <row r="45" spans="1:21" s="325" customFormat="1" ht="18.75" customHeight="1">
      <c r="A45" s="326" t="s">
        <v>231</v>
      </c>
      <c r="B45" s="329">
        <v>6110</v>
      </c>
      <c r="C45" s="329">
        <v>500</v>
      </c>
      <c r="D45" s="329"/>
      <c r="E45" s="329">
        <v>4880</v>
      </c>
      <c r="F45" s="329"/>
      <c r="G45" s="329">
        <v>19000</v>
      </c>
      <c r="H45" s="328"/>
      <c r="I45" s="328"/>
      <c r="J45" s="328"/>
      <c r="K45" s="328"/>
      <c r="L45" s="327"/>
      <c r="M45" s="327"/>
      <c r="N45" s="323"/>
      <c r="O45" s="323"/>
      <c r="P45" s="323"/>
      <c r="Q45" s="323"/>
      <c r="R45" s="323"/>
      <c r="S45" s="323"/>
      <c r="T45" s="330">
        <v>30490</v>
      </c>
      <c r="U45" s="324"/>
    </row>
    <row r="46" spans="1:21" s="325" customFormat="1" ht="18.75" customHeight="1">
      <c r="A46" s="438" t="s">
        <v>294</v>
      </c>
      <c r="B46" s="439">
        <v>10116</v>
      </c>
      <c r="C46" s="439"/>
      <c r="D46" s="439"/>
      <c r="E46" s="439"/>
      <c r="F46" s="439"/>
      <c r="G46" s="439"/>
      <c r="H46" s="439">
        <v>4200</v>
      </c>
      <c r="I46" s="439"/>
      <c r="J46" s="439"/>
      <c r="K46" s="439">
        <v>115200</v>
      </c>
      <c r="L46" s="438"/>
      <c r="M46" s="507">
        <v>3900</v>
      </c>
      <c r="N46" s="444"/>
      <c r="O46" s="440"/>
      <c r="P46" s="440"/>
      <c r="Q46" s="440"/>
      <c r="R46" s="440"/>
      <c r="S46" s="440"/>
      <c r="T46" s="441">
        <v>133416</v>
      </c>
    </row>
    <row r="47" spans="1:21" s="170" customFormat="1">
      <c r="A47" s="131">
        <v>320200</v>
      </c>
      <c r="B47" s="162"/>
      <c r="C47" s="127"/>
      <c r="D47" s="167"/>
      <c r="E47" s="166"/>
      <c r="F47" s="127"/>
      <c r="G47" s="127"/>
      <c r="H47" s="127"/>
      <c r="I47" s="168"/>
      <c r="J47" s="92"/>
      <c r="K47" s="166"/>
      <c r="L47" s="92"/>
      <c r="M47" s="167"/>
      <c r="N47" s="169"/>
      <c r="O47" s="336"/>
      <c r="P47" s="166"/>
      <c r="Q47" s="92"/>
      <c r="R47" s="92"/>
      <c r="S47" s="92"/>
      <c r="T47" s="127"/>
    </row>
    <row r="48" spans="1:21" s="170" customFormat="1">
      <c r="A48" s="171">
        <v>320400</v>
      </c>
      <c r="B48" s="172">
        <v>64086</v>
      </c>
      <c r="C48" s="129"/>
      <c r="D48" s="173"/>
      <c r="E48" s="174"/>
      <c r="F48" s="93"/>
      <c r="G48" s="129"/>
      <c r="H48" s="129"/>
      <c r="I48" s="175"/>
      <c r="J48" s="176"/>
      <c r="K48" s="174"/>
      <c r="L48" s="176"/>
      <c r="M48" s="173"/>
      <c r="N48" s="177"/>
      <c r="O48" s="337"/>
      <c r="P48" s="176"/>
      <c r="Q48" s="176"/>
      <c r="R48" s="176"/>
      <c r="S48" s="176"/>
      <c r="T48" s="129">
        <v>64086</v>
      </c>
    </row>
    <row r="49" spans="1:20" s="73" customFormat="1">
      <c r="A49" s="376" t="s">
        <v>20</v>
      </c>
      <c r="B49" s="377">
        <v>80312</v>
      </c>
      <c r="C49" s="377">
        <v>500</v>
      </c>
      <c r="D49" s="378"/>
      <c r="E49" s="379">
        <v>4880</v>
      </c>
      <c r="F49" s="377" t="s">
        <v>5</v>
      </c>
      <c r="G49" s="380">
        <v>19000</v>
      </c>
      <c r="H49" s="379">
        <v>4200</v>
      </c>
      <c r="I49" s="379" t="s">
        <v>5</v>
      </c>
      <c r="J49" s="381"/>
      <c r="K49" s="506">
        <v>115200</v>
      </c>
      <c r="L49" s="381"/>
      <c r="M49" s="426">
        <v>3900</v>
      </c>
      <c r="N49" s="422" t="s">
        <v>5</v>
      </c>
      <c r="O49" s="382" t="s">
        <v>5</v>
      </c>
      <c r="P49" s="380"/>
      <c r="Q49" s="381"/>
      <c r="R49" s="381"/>
      <c r="S49" s="381"/>
      <c r="T49" s="379">
        <v>227992</v>
      </c>
    </row>
    <row r="50" spans="1:20" s="33" customFormat="1" ht="22.5" thickBot="1">
      <c r="A50" s="374" t="s">
        <v>85</v>
      </c>
      <c r="B50" s="383">
        <v>673420.63</v>
      </c>
      <c r="C50" s="384">
        <v>55120.75</v>
      </c>
      <c r="D50" s="375"/>
      <c r="E50" s="375">
        <v>477131</v>
      </c>
      <c r="F50" s="384">
        <v>18236</v>
      </c>
      <c r="G50" s="421">
        <v>119000</v>
      </c>
      <c r="H50" s="386">
        <v>246840</v>
      </c>
      <c r="I50" s="425">
        <v>239803</v>
      </c>
      <c r="J50" s="367"/>
      <c r="K50" s="421">
        <v>337685</v>
      </c>
      <c r="L50" s="367"/>
      <c r="M50" s="386">
        <v>34730</v>
      </c>
      <c r="N50" s="423">
        <v>144948</v>
      </c>
      <c r="O50" s="425">
        <v>318057</v>
      </c>
      <c r="P50" s="375"/>
      <c r="Q50" s="367"/>
      <c r="R50" s="367"/>
      <c r="S50" s="367"/>
      <c r="T50" s="400">
        <v>2664971.38</v>
      </c>
    </row>
    <row r="51" spans="1:20" s="3" customFormat="1" ht="22.5" thickTop="1">
      <c r="A51" s="132">
        <v>533000</v>
      </c>
      <c r="B51" s="281"/>
      <c r="C51" s="331"/>
      <c r="D51" s="332"/>
      <c r="E51" s="332"/>
      <c r="F51" s="331"/>
      <c r="G51" s="332"/>
      <c r="H51" s="332"/>
      <c r="I51" s="333"/>
      <c r="J51" s="137"/>
      <c r="K51" s="334"/>
      <c r="L51" s="137"/>
      <c r="M51" s="334"/>
      <c r="N51" s="335"/>
      <c r="O51" s="338"/>
      <c r="P51" s="332"/>
      <c r="Q51" s="137"/>
      <c r="R51" s="137"/>
      <c r="S51" s="137"/>
      <c r="T51" s="120"/>
    </row>
    <row r="52" spans="1:20" s="3" customFormat="1">
      <c r="A52" s="134">
        <v>330100</v>
      </c>
      <c r="B52" s="349">
        <v>36401</v>
      </c>
      <c r="C52" s="350">
        <v>7625</v>
      </c>
      <c r="D52" s="165"/>
      <c r="E52" s="165">
        <v>2995</v>
      </c>
      <c r="F52" s="350"/>
      <c r="G52" s="165">
        <v>1920</v>
      </c>
      <c r="H52" s="165"/>
      <c r="I52" s="351">
        <v>2880</v>
      </c>
      <c r="J52" s="139"/>
      <c r="K52" s="352"/>
      <c r="L52" s="139"/>
      <c r="M52" s="352"/>
      <c r="N52" s="353"/>
      <c r="O52" s="354"/>
      <c r="P52" s="165"/>
      <c r="Q52" s="139"/>
      <c r="R52" s="139"/>
      <c r="S52" s="139"/>
      <c r="T52" s="118">
        <v>51821</v>
      </c>
    </row>
    <row r="53" spans="1:20" s="3" customFormat="1">
      <c r="A53" s="134">
        <v>330200</v>
      </c>
      <c r="B53" s="349">
        <v>5009</v>
      </c>
      <c r="C53" s="350"/>
      <c r="D53" s="165"/>
      <c r="E53" s="165"/>
      <c r="F53" s="350"/>
      <c r="G53" s="165"/>
      <c r="H53" s="165"/>
      <c r="I53" s="351"/>
      <c r="J53" s="139"/>
      <c r="K53" s="352"/>
      <c r="L53" s="139"/>
      <c r="M53" s="352"/>
      <c r="N53" s="353"/>
      <c r="O53" s="354"/>
      <c r="P53" s="165"/>
      <c r="Q53" s="139"/>
      <c r="R53" s="139"/>
      <c r="S53" s="139"/>
      <c r="T53" s="118">
        <v>5009</v>
      </c>
    </row>
    <row r="54" spans="1:20" s="3" customFormat="1">
      <c r="A54" s="134">
        <v>330300</v>
      </c>
      <c r="B54" s="349">
        <v>11430</v>
      </c>
      <c r="C54" s="350"/>
      <c r="D54" s="165"/>
      <c r="E54" s="165"/>
      <c r="F54" s="350"/>
      <c r="G54" s="165"/>
      <c r="H54" s="165"/>
      <c r="I54" s="351"/>
      <c r="J54" s="139"/>
      <c r="K54" s="352"/>
      <c r="L54" s="139"/>
      <c r="M54" s="352"/>
      <c r="N54" s="353"/>
      <c r="O54" s="354"/>
      <c r="P54" s="165"/>
      <c r="Q54" s="139"/>
      <c r="R54" s="139"/>
      <c r="S54" s="139"/>
      <c r="T54" s="118">
        <v>11430</v>
      </c>
    </row>
    <row r="55" spans="1:20" s="3" customFormat="1">
      <c r="A55" s="348">
        <v>330800</v>
      </c>
      <c r="B55" s="349">
        <v>28960</v>
      </c>
      <c r="C55" s="350"/>
      <c r="D55" s="165"/>
      <c r="E55" s="165"/>
      <c r="F55" s="350"/>
      <c r="G55" s="165">
        <v>17000</v>
      </c>
      <c r="H55" s="165"/>
      <c r="I55" s="351"/>
      <c r="J55" s="139"/>
      <c r="K55" s="352"/>
      <c r="L55" s="139"/>
      <c r="M55" s="352"/>
      <c r="N55" s="353"/>
      <c r="O55" s="354"/>
      <c r="P55" s="165"/>
      <c r="Q55" s="139"/>
      <c r="R55" s="139"/>
      <c r="S55" s="139"/>
      <c r="T55" s="118">
        <v>45960</v>
      </c>
    </row>
    <row r="56" spans="1:20" s="3" customFormat="1">
      <c r="A56" s="435">
        <v>331400</v>
      </c>
      <c r="B56" s="281">
        <v>23070</v>
      </c>
      <c r="C56" s="331">
        <v>8830</v>
      </c>
      <c r="D56" s="332"/>
      <c r="E56" s="332"/>
      <c r="F56" s="331"/>
      <c r="G56" s="332"/>
      <c r="H56" s="332"/>
      <c r="I56" s="333">
        <v>5380</v>
      </c>
      <c r="J56" s="137"/>
      <c r="K56" s="334"/>
      <c r="L56" s="137"/>
      <c r="M56" s="334"/>
      <c r="N56" s="335"/>
      <c r="O56" s="338"/>
      <c r="P56" s="332"/>
      <c r="Q56" s="137"/>
      <c r="R56" s="137"/>
      <c r="S56" s="137"/>
      <c r="T56" s="120">
        <v>37280</v>
      </c>
    </row>
    <row r="57" spans="1:20" s="3" customFormat="1">
      <c r="A57" s="134">
        <v>331700</v>
      </c>
      <c r="B57" s="349">
        <v>1990</v>
      </c>
      <c r="C57" s="350"/>
      <c r="D57" s="165"/>
      <c r="E57" s="165"/>
      <c r="F57" s="350"/>
      <c r="G57" s="165"/>
      <c r="H57" s="165"/>
      <c r="I57" s="351"/>
      <c r="J57" s="139"/>
      <c r="K57" s="352"/>
      <c r="L57" s="139"/>
      <c r="M57" s="352"/>
      <c r="N57" s="353"/>
      <c r="O57" s="354"/>
      <c r="P57" s="165"/>
      <c r="Q57" s="139"/>
      <c r="R57" s="139"/>
      <c r="S57" s="139"/>
      <c r="T57" s="118">
        <v>1990</v>
      </c>
    </row>
    <row r="58" spans="1:20" s="3" customFormat="1">
      <c r="A58" s="134">
        <v>330600</v>
      </c>
      <c r="B58" s="349"/>
      <c r="C58" s="350"/>
      <c r="D58" s="165"/>
      <c r="E58" s="165"/>
      <c r="F58" s="350"/>
      <c r="G58" s="165"/>
      <c r="H58" s="165"/>
      <c r="I58" s="351">
        <v>46500</v>
      </c>
      <c r="J58" s="139"/>
      <c r="K58" s="352"/>
      <c r="L58" s="139"/>
      <c r="M58" s="352"/>
      <c r="N58" s="353"/>
      <c r="O58" s="354"/>
      <c r="P58" s="165"/>
      <c r="Q58" s="139"/>
      <c r="R58" s="139"/>
      <c r="S58" s="139"/>
      <c r="T58" s="118">
        <v>46500</v>
      </c>
    </row>
    <row r="59" spans="1:20" s="3" customFormat="1">
      <c r="A59" s="134">
        <v>330400</v>
      </c>
      <c r="B59" s="349"/>
      <c r="C59" s="350"/>
      <c r="D59" s="165"/>
      <c r="E59" s="165">
        <v>428973.31</v>
      </c>
      <c r="F59" s="350"/>
      <c r="G59" s="165"/>
      <c r="H59" s="165"/>
      <c r="I59" s="351"/>
      <c r="J59" s="139"/>
      <c r="K59" s="352"/>
      <c r="L59" s="139"/>
      <c r="M59" s="352"/>
      <c r="N59" s="353"/>
      <c r="O59" s="354"/>
      <c r="P59" s="165"/>
      <c r="Q59" s="139"/>
      <c r="R59" s="139"/>
      <c r="S59" s="139"/>
      <c r="T59" s="118">
        <v>428973.31</v>
      </c>
    </row>
    <row r="60" spans="1:20" s="3" customFormat="1">
      <c r="A60" s="435">
        <v>331300</v>
      </c>
      <c r="B60" s="281"/>
      <c r="C60" s="331"/>
      <c r="D60" s="332"/>
      <c r="E60" s="332"/>
      <c r="F60" s="331"/>
      <c r="G60" s="332"/>
      <c r="H60" s="332"/>
      <c r="I60" s="333"/>
      <c r="J60" s="137"/>
      <c r="K60" s="334"/>
      <c r="L60" s="137"/>
      <c r="M60" s="334"/>
      <c r="N60" s="508">
        <v>64818</v>
      </c>
      <c r="O60" s="338"/>
      <c r="P60" s="332"/>
      <c r="Q60" s="137"/>
      <c r="R60" s="137"/>
      <c r="S60" s="137"/>
      <c r="T60" s="120">
        <v>64818</v>
      </c>
    </row>
    <row r="61" spans="1:20" s="3" customFormat="1">
      <c r="A61" s="387" t="s">
        <v>20</v>
      </c>
      <c r="B61" s="388">
        <v>106860</v>
      </c>
      <c r="C61" s="390">
        <v>16455</v>
      </c>
      <c r="D61" s="370"/>
      <c r="E61" s="360">
        <v>431968.31</v>
      </c>
      <c r="F61" s="389"/>
      <c r="G61" s="370">
        <v>18920</v>
      </c>
      <c r="H61" s="370"/>
      <c r="I61" s="390">
        <v>54760</v>
      </c>
      <c r="J61" s="359"/>
      <c r="K61" s="391"/>
      <c r="L61" s="359"/>
      <c r="M61" s="391"/>
      <c r="N61" s="509">
        <v>64818</v>
      </c>
      <c r="O61" s="388"/>
      <c r="P61" s="370"/>
      <c r="Q61" s="359"/>
      <c r="R61" s="359"/>
      <c r="S61" s="359"/>
      <c r="T61" s="360">
        <v>693781.31</v>
      </c>
    </row>
    <row r="62" spans="1:20" s="3" customFormat="1" ht="22.5" thickBot="1">
      <c r="A62" s="374" t="s">
        <v>85</v>
      </c>
      <c r="B62" s="383">
        <v>467906</v>
      </c>
      <c r="C62" s="384">
        <v>58722</v>
      </c>
      <c r="D62" s="375"/>
      <c r="E62" s="421">
        <v>1426995</v>
      </c>
      <c r="F62" s="384"/>
      <c r="G62" s="375">
        <v>97680</v>
      </c>
      <c r="H62" s="375"/>
      <c r="I62" s="385">
        <v>75276.7</v>
      </c>
      <c r="J62" s="367"/>
      <c r="K62" s="386"/>
      <c r="L62" s="367"/>
      <c r="M62" s="386"/>
      <c r="N62" s="510">
        <v>64818</v>
      </c>
      <c r="O62" s="383"/>
      <c r="P62" s="375"/>
      <c r="Q62" s="367"/>
      <c r="R62" s="367"/>
      <c r="S62" s="367"/>
      <c r="T62" s="400">
        <v>2191397.7000000002</v>
      </c>
    </row>
    <row r="63" spans="1:20" s="3" customFormat="1" ht="22.5" thickTop="1">
      <c r="A63" s="394"/>
      <c r="B63" s="382"/>
      <c r="C63" s="511"/>
      <c r="D63" s="419"/>
      <c r="E63" s="454"/>
      <c r="F63" s="511"/>
      <c r="G63" s="419"/>
      <c r="H63" s="419"/>
      <c r="I63" s="512"/>
      <c r="J63" s="396"/>
      <c r="K63" s="513"/>
      <c r="L63" s="396"/>
      <c r="M63" s="513"/>
      <c r="N63" s="514"/>
      <c r="O63" s="382"/>
      <c r="P63" s="419"/>
      <c r="Q63" s="396"/>
      <c r="R63" s="396"/>
      <c r="S63" s="396"/>
      <c r="T63" s="515"/>
    </row>
    <row r="64" spans="1:20" s="3" customFormat="1">
      <c r="A64" s="394"/>
      <c r="B64" s="382"/>
      <c r="C64" s="511"/>
      <c r="D64" s="419"/>
      <c r="E64" s="454"/>
      <c r="F64" s="511"/>
      <c r="G64" s="419"/>
      <c r="H64" s="419"/>
      <c r="I64" s="512"/>
      <c r="J64" s="396"/>
      <c r="K64" s="513"/>
      <c r="L64" s="396"/>
      <c r="M64" s="513"/>
      <c r="N64" s="514"/>
      <c r="O64" s="382"/>
      <c r="P64" s="419"/>
      <c r="Q64" s="396"/>
      <c r="R64" s="396"/>
      <c r="S64" s="396"/>
      <c r="T64" s="515"/>
    </row>
    <row r="65" spans="1:25" s="3" customFormat="1">
      <c r="A65" s="394"/>
      <c r="B65" s="382"/>
      <c r="C65" s="511"/>
      <c r="D65" s="419"/>
      <c r="E65" s="454"/>
      <c r="F65" s="511"/>
      <c r="G65" s="419"/>
      <c r="H65" s="419"/>
      <c r="I65" s="512"/>
      <c r="J65" s="396"/>
      <c r="K65" s="513"/>
      <c r="L65" s="396"/>
      <c r="M65" s="513"/>
      <c r="N65" s="514"/>
      <c r="O65" s="382"/>
      <c r="P65" s="419"/>
      <c r="Q65" s="396"/>
      <c r="R65" s="396"/>
      <c r="S65" s="396"/>
      <c r="T65" s="515"/>
    </row>
    <row r="66" spans="1:25" s="3" customFormat="1">
      <c r="A66" s="394"/>
      <c r="B66" s="382"/>
      <c r="C66" s="511"/>
      <c r="D66" s="419"/>
      <c r="E66" s="454"/>
      <c r="F66" s="511"/>
      <c r="G66" s="419"/>
      <c r="H66" s="419"/>
      <c r="I66" s="512"/>
      <c r="J66" s="396"/>
      <c r="K66" s="513"/>
      <c r="L66" s="396"/>
      <c r="M66" s="513"/>
      <c r="N66" s="514"/>
      <c r="O66" s="382"/>
      <c r="P66" s="419"/>
      <c r="Q66" s="396"/>
      <c r="R66" s="396"/>
      <c r="S66" s="396"/>
      <c r="T66" s="515"/>
    </row>
    <row r="67" spans="1:25" s="3" customFormat="1">
      <c r="A67" s="394"/>
      <c r="B67" s="382"/>
      <c r="C67" s="511"/>
      <c r="D67" s="419"/>
      <c r="E67" s="454"/>
      <c r="F67" s="511"/>
      <c r="G67" s="419"/>
      <c r="H67" s="419"/>
      <c r="I67" s="512"/>
      <c r="J67" s="396"/>
      <c r="K67" s="513"/>
      <c r="L67" s="396"/>
      <c r="M67" s="513"/>
      <c r="N67" s="514"/>
      <c r="O67" s="382"/>
      <c r="P67" s="419"/>
      <c r="Q67" s="396"/>
      <c r="R67" s="396"/>
      <c r="S67" s="396"/>
      <c r="T67" s="515"/>
    </row>
    <row r="68" spans="1:25" s="3" customFormat="1">
      <c r="A68" s="394"/>
      <c r="B68" s="382"/>
      <c r="C68" s="511"/>
      <c r="D68" s="419"/>
      <c r="E68" s="454"/>
      <c r="F68" s="511"/>
      <c r="G68" s="419"/>
      <c r="H68" s="419"/>
      <c r="I68" s="512"/>
      <c r="J68" s="396"/>
      <c r="K68" s="513"/>
      <c r="L68" s="396"/>
      <c r="M68" s="513"/>
      <c r="N68" s="514"/>
      <c r="O68" s="382"/>
      <c r="P68" s="419"/>
      <c r="Q68" s="396"/>
      <c r="R68" s="396"/>
      <c r="S68" s="396"/>
      <c r="T68" s="515"/>
    </row>
    <row r="69" spans="1:25" s="3" customFormat="1">
      <c r="A69" s="394"/>
      <c r="B69" s="382"/>
      <c r="C69" s="511"/>
      <c r="D69" s="419"/>
      <c r="E69" s="454"/>
      <c r="F69" s="511"/>
      <c r="G69" s="419"/>
      <c r="H69" s="419"/>
      <c r="I69" s="512"/>
      <c r="J69" s="396"/>
      <c r="K69" s="513"/>
      <c r="L69" s="396"/>
      <c r="M69" s="513"/>
      <c r="N69" s="514"/>
      <c r="O69" s="382"/>
      <c r="P69" s="419"/>
      <c r="Q69" s="396"/>
      <c r="R69" s="396"/>
      <c r="S69" s="396"/>
      <c r="T69" s="515"/>
    </row>
    <row r="70" spans="1:25" s="3" customFormat="1">
      <c r="A70" s="394"/>
      <c r="B70" s="382"/>
      <c r="C70" s="511"/>
      <c r="D70" s="419"/>
      <c r="E70" s="454"/>
      <c r="F70" s="511"/>
      <c r="G70" s="419"/>
      <c r="H70" s="419"/>
      <c r="I70" s="512"/>
      <c r="J70" s="396"/>
      <c r="K70" s="513"/>
      <c r="L70" s="396"/>
      <c r="M70" s="513"/>
      <c r="N70" s="514"/>
      <c r="O70" s="382"/>
      <c r="P70" s="419"/>
      <c r="Q70" s="396"/>
      <c r="R70" s="396"/>
      <c r="S70" s="396"/>
      <c r="T70" s="515"/>
      <c r="Y70" s="3" t="s">
        <v>98</v>
      </c>
    </row>
    <row r="71" spans="1:25" s="3" customFormat="1">
      <c r="A71" s="485" t="s">
        <v>248</v>
      </c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</row>
    <row r="72" spans="1:25" s="3" customFormat="1">
      <c r="A72" s="64" t="s">
        <v>38</v>
      </c>
      <c r="B72" s="483" t="s">
        <v>39</v>
      </c>
      <c r="C72" s="484"/>
      <c r="D72" s="100" t="s">
        <v>79</v>
      </c>
      <c r="E72" s="483" t="s">
        <v>66</v>
      </c>
      <c r="F72" s="484"/>
      <c r="G72" s="483" t="s">
        <v>41</v>
      </c>
      <c r="H72" s="484"/>
      <c r="I72" s="483" t="s">
        <v>42</v>
      </c>
      <c r="J72" s="486"/>
      <c r="K72" s="484"/>
      <c r="L72" s="483" t="s">
        <v>40</v>
      </c>
      <c r="M72" s="484"/>
      <c r="N72" s="483" t="s">
        <v>43</v>
      </c>
      <c r="O72" s="484"/>
      <c r="P72" s="483" t="s">
        <v>44</v>
      </c>
      <c r="Q72" s="486"/>
      <c r="R72" s="484"/>
      <c r="S72" s="100" t="s">
        <v>45</v>
      </c>
      <c r="T72" s="487" t="s">
        <v>46</v>
      </c>
    </row>
    <row r="73" spans="1:25" s="3" customFormat="1">
      <c r="A73" s="68" t="s">
        <v>47</v>
      </c>
      <c r="B73" s="100" t="s">
        <v>48</v>
      </c>
      <c r="C73" s="100" t="s">
        <v>69</v>
      </c>
      <c r="D73" s="100" t="s">
        <v>255</v>
      </c>
      <c r="E73" s="100" t="s">
        <v>67</v>
      </c>
      <c r="F73" s="100" t="s">
        <v>164</v>
      </c>
      <c r="G73" s="100" t="s">
        <v>50</v>
      </c>
      <c r="H73" s="100" t="s">
        <v>103</v>
      </c>
      <c r="I73" s="100" t="s">
        <v>51</v>
      </c>
      <c r="J73" s="100" t="s">
        <v>52</v>
      </c>
      <c r="K73" s="100" t="s">
        <v>103</v>
      </c>
      <c r="L73" s="100" t="s">
        <v>84</v>
      </c>
      <c r="M73" s="100" t="s">
        <v>49</v>
      </c>
      <c r="N73" s="100" t="s">
        <v>53</v>
      </c>
      <c r="O73" s="100" t="s">
        <v>232</v>
      </c>
      <c r="P73" s="100" t="s">
        <v>54</v>
      </c>
      <c r="Q73" s="100" t="s">
        <v>55</v>
      </c>
      <c r="R73" s="100" t="s">
        <v>56</v>
      </c>
      <c r="S73" s="100" t="s">
        <v>57</v>
      </c>
      <c r="T73" s="488"/>
      <c r="X73" s="3" t="s">
        <v>98</v>
      </c>
    </row>
    <row r="74" spans="1:25" s="3" customFormat="1" ht="16.5" customHeight="1">
      <c r="A74" s="132">
        <v>534000</v>
      </c>
      <c r="B74" s="114"/>
      <c r="C74" s="136"/>
      <c r="D74" s="137"/>
      <c r="E74" s="137"/>
      <c r="F74" s="137"/>
      <c r="G74" s="137"/>
      <c r="H74" s="137"/>
      <c r="I74" s="137"/>
      <c r="J74" s="137"/>
      <c r="K74" s="136"/>
      <c r="L74" s="137"/>
      <c r="M74" s="137"/>
      <c r="N74" s="137"/>
      <c r="O74" s="137"/>
      <c r="P74" s="137"/>
      <c r="Q74" s="137"/>
      <c r="R74" s="137"/>
      <c r="S74" s="137"/>
      <c r="T74" s="114"/>
    </row>
    <row r="75" spans="1:25" s="3" customFormat="1">
      <c r="A75" s="133">
        <v>340100</v>
      </c>
      <c r="B75" s="127">
        <v>9369.31</v>
      </c>
      <c r="C75" s="135"/>
      <c r="D75" s="92"/>
      <c r="E75" s="92"/>
      <c r="F75" s="92"/>
      <c r="G75" s="92"/>
      <c r="H75" s="92"/>
      <c r="I75" s="92"/>
      <c r="J75" s="92"/>
      <c r="K75" s="135"/>
      <c r="L75" s="92"/>
      <c r="M75" s="92"/>
      <c r="N75" s="92"/>
      <c r="O75" s="92"/>
      <c r="P75" s="92"/>
      <c r="Q75" s="92"/>
      <c r="R75" s="92"/>
      <c r="S75" s="92"/>
      <c r="T75" s="127">
        <v>9369.31</v>
      </c>
      <c r="W75" s="3" t="s">
        <v>98</v>
      </c>
    </row>
    <row r="76" spans="1:25" s="3" customFormat="1">
      <c r="A76" s="134">
        <v>340300</v>
      </c>
      <c r="B76" s="118">
        <v>1354.63</v>
      </c>
      <c r="C76" s="138"/>
      <c r="D76" s="139"/>
      <c r="E76" s="139"/>
      <c r="F76" s="139"/>
      <c r="G76" s="139"/>
      <c r="H76" s="139"/>
      <c r="I76" s="139"/>
      <c r="J76" s="139"/>
      <c r="K76" s="138"/>
      <c r="L76" s="139"/>
      <c r="M76" s="139"/>
      <c r="N76" s="139"/>
      <c r="O76" s="139"/>
      <c r="P76" s="139"/>
      <c r="Q76" s="139"/>
      <c r="R76" s="139"/>
      <c r="S76" s="139"/>
      <c r="T76" s="118">
        <v>1354.63</v>
      </c>
    </row>
    <row r="77" spans="1:25" s="3" customFormat="1">
      <c r="A77" s="133">
        <v>340400</v>
      </c>
      <c r="B77" s="127">
        <v>4466</v>
      </c>
      <c r="C77" s="135"/>
      <c r="D77" s="92" t="s">
        <v>98</v>
      </c>
      <c r="E77" s="92"/>
      <c r="F77" s="92"/>
      <c r="G77" s="92"/>
      <c r="H77" s="92"/>
      <c r="I77" s="92"/>
      <c r="J77" s="92"/>
      <c r="K77" s="135"/>
      <c r="L77" s="92"/>
      <c r="M77" s="92"/>
      <c r="N77" s="92"/>
      <c r="O77" s="92"/>
      <c r="P77" s="92"/>
      <c r="Q77" s="92"/>
      <c r="R77" s="92"/>
      <c r="S77" s="92"/>
      <c r="T77" s="127">
        <v>4466</v>
      </c>
      <c r="X77" s="3" t="s">
        <v>98</v>
      </c>
    </row>
    <row r="78" spans="1:25" s="3" customFormat="1" ht="22.5" thickBot="1">
      <c r="A78" s="133">
        <v>340500</v>
      </c>
      <c r="B78" s="127">
        <v>3852</v>
      </c>
      <c r="C78" s="135"/>
      <c r="D78" s="92"/>
      <c r="E78" s="92" t="s">
        <v>98</v>
      </c>
      <c r="F78" s="92"/>
      <c r="G78" s="92"/>
      <c r="H78" s="92"/>
      <c r="I78" s="92"/>
      <c r="J78" s="92"/>
      <c r="K78" s="135"/>
      <c r="L78" s="92"/>
      <c r="M78" s="92"/>
      <c r="N78" s="92"/>
      <c r="O78" s="92"/>
      <c r="P78" s="92"/>
      <c r="Q78" s="92"/>
      <c r="R78" s="92"/>
      <c r="S78" s="92"/>
      <c r="T78" s="127">
        <v>3852</v>
      </c>
    </row>
    <row r="79" spans="1:25" s="69" customFormat="1" ht="21.75" customHeight="1" thickTop="1">
      <c r="A79" s="387" t="s">
        <v>20</v>
      </c>
      <c r="B79" s="360">
        <v>19041.939999999999</v>
      </c>
      <c r="C79" s="392"/>
      <c r="D79" s="359"/>
      <c r="E79" s="359"/>
      <c r="F79" s="359"/>
      <c r="G79" s="359"/>
      <c r="H79" s="359"/>
      <c r="I79" s="359"/>
      <c r="J79" s="359"/>
      <c r="K79" s="392"/>
      <c r="L79" s="359"/>
      <c r="M79" s="359"/>
      <c r="N79" s="359"/>
      <c r="O79" s="359"/>
      <c r="P79" s="359"/>
      <c r="Q79" s="359"/>
      <c r="R79" s="359"/>
      <c r="S79" s="359"/>
      <c r="T79" s="360">
        <v>19041.939999999999</v>
      </c>
    </row>
    <row r="80" spans="1:25" s="3" customFormat="1" ht="22.5" thickBot="1">
      <c r="A80" s="374" t="s">
        <v>85</v>
      </c>
      <c r="B80" s="364">
        <v>169212.15</v>
      </c>
      <c r="C80" s="393"/>
      <c r="D80" s="367"/>
      <c r="E80" s="367"/>
      <c r="F80" s="367"/>
      <c r="G80" s="367"/>
      <c r="H80" s="367"/>
      <c r="I80" s="367"/>
      <c r="J80" s="367"/>
      <c r="K80" s="393"/>
      <c r="L80" s="367"/>
      <c r="M80" s="367"/>
      <c r="N80" s="367"/>
      <c r="O80" s="367"/>
      <c r="P80" s="367"/>
      <c r="Q80" s="367"/>
      <c r="R80" s="367"/>
      <c r="S80" s="367"/>
      <c r="T80" s="364">
        <v>169212.15</v>
      </c>
      <c r="W80" s="3" t="s">
        <v>98</v>
      </c>
      <c r="Y80" s="3" t="s">
        <v>98</v>
      </c>
    </row>
    <row r="81" spans="1:23" s="3" customFormat="1" ht="22.5" thickTop="1">
      <c r="A81" s="132">
        <v>541000</v>
      </c>
      <c r="B81" s="120"/>
      <c r="C81" s="136"/>
      <c r="D81" s="137"/>
      <c r="E81" s="137"/>
      <c r="F81" s="137"/>
      <c r="G81" s="137"/>
      <c r="H81" s="137"/>
      <c r="I81" s="137"/>
      <c r="J81" s="137"/>
      <c r="K81" s="136"/>
      <c r="L81" s="137"/>
      <c r="M81" s="137"/>
      <c r="N81" s="137"/>
      <c r="O81" s="137"/>
      <c r="P81" s="137"/>
      <c r="Q81" s="137"/>
      <c r="R81" s="137"/>
      <c r="S81" s="137"/>
      <c r="T81" s="120"/>
    </row>
    <row r="82" spans="1:23" s="3" customFormat="1">
      <c r="A82" s="443">
        <v>410300</v>
      </c>
      <c r="B82" s="129"/>
      <c r="C82" s="174">
        <v>54000</v>
      </c>
      <c r="D82" s="176"/>
      <c r="E82" s="176"/>
      <c r="F82" s="176"/>
      <c r="G82" s="176"/>
      <c r="H82" s="176"/>
      <c r="I82" s="174"/>
      <c r="J82" s="176"/>
      <c r="K82" s="442"/>
      <c r="L82" s="176"/>
      <c r="M82" s="176"/>
      <c r="N82" s="176"/>
      <c r="O82" s="176"/>
      <c r="P82" s="176"/>
      <c r="Q82" s="176"/>
      <c r="R82" s="176"/>
      <c r="S82" s="176"/>
      <c r="T82" s="129">
        <v>54000</v>
      </c>
    </row>
    <row r="83" spans="1:23" s="3" customFormat="1">
      <c r="A83" s="387" t="s">
        <v>20</v>
      </c>
      <c r="B83" s="360" t="s">
        <v>5</v>
      </c>
      <c r="C83" s="360">
        <v>54000</v>
      </c>
      <c r="D83" s="359"/>
      <c r="E83" s="359"/>
      <c r="F83" s="359"/>
      <c r="G83" s="359"/>
      <c r="H83" s="360"/>
      <c r="I83" s="360" t="s">
        <v>5</v>
      </c>
      <c r="J83" s="359"/>
      <c r="K83" s="445" t="s">
        <v>5</v>
      </c>
      <c r="L83" s="359"/>
      <c r="M83" s="359"/>
      <c r="N83" s="359"/>
      <c r="O83" s="359"/>
      <c r="P83" s="359"/>
      <c r="Q83" s="359"/>
      <c r="R83" s="359"/>
      <c r="S83" s="359"/>
      <c r="T83" s="360">
        <v>54000</v>
      </c>
    </row>
    <row r="84" spans="1:23" s="3" customFormat="1" ht="22.5" thickBot="1">
      <c r="A84" s="394" t="s">
        <v>85</v>
      </c>
      <c r="B84" s="395">
        <v>45590</v>
      </c>
      <c r="C84" s="419">
        <v>65400</v>
      </c>
      <c r="D84" s="396"/>
      <c r="E84" s="396"/>
      <c r="F84" s="396"/>
      <c r="G84" s="396"/>
      <c r="H84" s="419"/>
      <c r="I84" s="419">
        <v>18000</v>
      </c>
      <c r="J84" s="396"/>
      <c r="K84" s="419">
        <v>52700</v>
      </c>
      <c r="L84" s="396"/>
      <c r="M84" s="396"/>
      <c r="N84" s="396"/>
      <c r="O84" s="396"/>
      <c r="P84" s="396"/>
      <c r="Q84" s="396"/>
      <c r="R84" s="396"/>
      <c r="S84" s="396"/>
      <c r="T84" s="395">
        <v>181690</v>
      </c>
    </row>
    <row r="85" spans="1:23" s="3" customFormat="1" ht="22.5" thickTop="1">
      <c r="A85" s="449">
        <v>542000</v>
      </c>
      <c r="B85" s="446"/>
      <c r="C85" s="447"/>
      <c r="D85" s="448"/>
      <c r="E85" s="448"/>
      <c r="F85" s="448"/>
      <c r="G85" s="448"/>
      <c r="H85" s="447"/>
      <c r="I85" s="447"/>
      <c r="J85" s="448"/>
      <c r="K85" s="447"/>
      <c r="L85" s="448"/>
      <c r="M85" s="448"/>
      <c r="N85" s="448"/>
      <c r="O85" s="448"/>
      <c r="P85" s="448"/>
      <c r="Q85" s="448"/>
      <c r="R85" s="448"/>
      <c r="S85" s="448"/>
      <c r="T85" s="446"/>
    </row>
    <row r="86" spans="1:23" s="3" customFormat="1">
      <c r="A86" s="131">
        <v>420900</v>
      </c>
      <c r="B86" s="450">
        <v>197300</v>
      </c>
      <c r="C86" s="451"/>
      <c r="D86" s="452"/>
      <c r="E86" s="452"/>
      <c r="F86" s="452"/>
      <c r="G86" s="452"/>
      <c r="H86" s="451"/>
      <c r="I86" s="460">
        <v>1459000</v>
      </c>
      <c r="J86" s="452"/>
      <c r="K86" s="451"/>
      <c r="L86" s="452"/>
      <c r="M86" s="452"/>
      <c r="N86" s="452"/>
      <c r="O86" s="452"/>
      <c r="P86" s="452"/>
      <c r="Q86" s="452"/>
      <c r="R86" s="452"/>
      <c r="S86" s="452"/>
      <c r="T86" s="460"/>
    </row>
    <row r="87" spans="1:23" s="3" customFormat="1">
      <c r="A87" s="387" t="s">
        <v>20</v>
      </c>
      <c r="B87" s="360">
        <v>197300</v>
      </c>
      <c r="C87" s="370"/>
      <c r="D87" s="359"/>
      <c r="E87" s="359"/>
      <c r="F87" s="359"/>
      <c r="G87" s="359"/>
      <c r="H87" s="370"/>
      <c r="I87" s="453">
        <v>1459000</v>
      </c>
      <c r="J87" s="359"/>
      <c r="K87" s="370"/>
      <c r="L87" s="359"/>
      <c r="M87" s="359"/>
      <c r="N87" s="359"/>
      <c r="O87" s="359"/>
      <c r="P87" s="359"/>
      <c r="Q87" s="359"/>
      <c r="R87" s="359"/>
      <c r="S87" s="359"/>
      <c r="T87" s="453">
        <v>1656300</v>
      </c>
      <c r="W87" s="3" t="s">
        <v>98</v>
      </c>
    </row>
    <row r="88" spans="1:23" s="3" customFormat="1" ht="22.5" thickBot="1">
      <c r="A88" s="394" t="s">
        <v>85</v>
      </c>
      <c r="B88" s="395">
        <v>197300</v>
      </c>
      <c r="C88" s="419"/>
      <c r="D88" s="396"/>
      <c r="E88" s="396"/>
      <c r="F88" s="396"/>
      <c r="G88" s="396"/>
      <c r="H88" s="419"/>
      <c r="I88" s="454">
        <v>2667000</v>
      </c>
      <c r="J88" s="396"/>
      <c r="K88" s="419"/>
      <c r="L88" s="396"/>
      <c r="M88" s="396"/>
      <c r="N88" s="396"/>
      <c r="O88" s="396"/>
      <c r="P88" s="396"/>
      <c r="Q88" s="396"/>
      <c r="R88" s="396"/>
      <c r="S88" s="396"/>
      <c r="T88" s="454">
        <v>2864300</v>
      </c>
    </row>
    <row r="89" spans="1:23" s="3" customFormat="1" ht="22.5" thickTop="1">
      <c r="A89" s="401" t="s">
        <v>134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3"/>
    </row>
    <row r="90" spans="1:23" s="3" customFormat="1">
      <c r="A90" s="517" t="s">
        <v>295</v>
      </c>
      <c r="B90" s="516"/>
      <c r="C90" s="516"/>
      <c r="D90" s="516"/>
      <c r="E90" s="519">
        <v>70000</v>
      </c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8">
        <v>70000</v>
      </c>
    </row>
    <row r="91" spans="1:23" s="3" customFormat="1">
      <c r="A91" s="387" t="s">
        <v>20</v>
      </c>
      <c r="B91" s="390" t="s">
        <v>5</v>
      </c>
      <c r="C91" s="371"/>
      <c r="D91" s="360" t="s">
        <v>5</v>
      </c>
      <c r="E91" s="360">
        <v>70000</v>
      </c>
      <c r="F91" s="404" t="s">
        <v>5</v>
      </c>
      <c r="G91" s="360" t="s">
        <v>5</v>
      </c>
      <c r="H91" s="372"/>
      <c r="I91" s="390"/>
      <c r="J91" s="371"/>
      <c r="K91" s="371"/>
      <c r="L91" s="371"/>
      <c r="M91" s="404" t="s">
        <v>5</v>
      </c>
      <c r="N91" s="372"/>
      <c r="O91" s="371"/>
      <c r="P91" s="404" t="s">
        <v>5</v>
      </c>
      <c r="Q91" s="371"/>
      <c r="R91" s="371"/>
      <c r="S91" s="371"/>
      <c r="T91" s="404">
        <v>70000</v>
      </c>
    </row>
    <row r="92" spans="1:23" s="3" customFormat="1" ht="22.5" thickBot="1">
      <c r="A92" s="374" t="s">
        <v>85</v>
      </c>
      <c r="B92" s="385">
        <v>39000</v>
      </c>
      <c r="C92" s="397"/>
      <c r="D92" s="368">
        <v>40500</v>
      </c>
      <c r="E92" s="399">
        <v>165280</v>
      </c>
      <c r="F92" s="400">
        <v>1922170</v>
      </c>
      <c r="G92" s="400">
        <v>198375</v>
      </c>
      <c r="H92" s="398"/>
      <c r="I92" s="385"/>
      <c r="J92" s="398"/>
      <c r="K92" s="398"/>
      <c r="L92" s="398"/>
      <c r="M92" s="399">
        <v>25000</v>
      </c>
      <c r="N92" s="397"/>
      <c r="O92" s="398"/>
      <c r="P92" s="399">
        <v>100000</v>
      </c>
      <c r="Q92" s="398"/>
      <c r="R92" s="398"/>
      <c r="S92" s="398"/>
      <c r="T92" s="400">
        <v>2490325</v>
      </c>
    </row>
    <row r="93" spans="1:23" s="3" customFormat="1" ht="22.5" thickTop="1">
      <c r="A93" s="308"/>
      <c r="B93" s="310"/>
      <c r="C93" s="309"/>
      <c r="D93" s="41"/>
      <c r="E93" s="41"/>
      <c r="F93" s="41"/>
      <c r="G93" s="41"/>
      <c r="H93" s="41"/>
      <c r="I93" s="41"/>
      <c r="J93" s="41"/>
      <c r="K93" s="309"/>
      <c r="L93" s="41"/>
      <c r="M93" s="41"/>
      <c r="N93" s="41"/>
      <c r="O93" s="41"/>
      <c r="P93" s="41"/>
      <c r="Q93" s="41"/>
      <c r="R93" s="41"/>
      <c r="S93" s="41"/>
      <c r="T93" s="164"/>
    </row>
    <row r="94" spans="1:23" s="3" customFormat="1">
      <c r="A94" s="308"/>
      <c r="B94" s="310"/>
      <c r="C94" s="309"/>
      <c r="D94" s="41"/>
      <c r="E94" s="41"/>
      <c r="F94" s="41"/>
      <c r="G94" s="41"/>
      <c r="H94" s="41"/>
      <c r="I94" s="41"/>
      <c r="J94" s="41"/>
      <c r="K94" s="309"/>
      <c r="L94" s="41"/>
      <c r="M94" s="41"/>
      <c r="N94" s="41"/>
      <c r="O94" s="41"/>
      <c r="P94" s="41"/>
      <c r="Q94" s="41"/>
      <c r="R94" s="41"/>
      <c r="S94" s="41"/>
      <c r="T94" s="164"/>
    </row>
    <row r="95" spans="1:23" s="3" customFormat="1">
      <c r="B95" s="77"/>
      <c r="C95" s="77"/>
      <c r="D95" s="2"/>
      <c r="E95" s="2"/>
      <c r="F95" s="2"/>
      <c r="G95" s="2"/>
      <c r="H95" s="2"/>
      <c r="K95" s="77"/>
      <c r="T95" s="77"/>
    </row>
  </sheetData>
  <mergeCells count="28">
    <mergeCell ref="A71:T71"/>
    <mergeCell ref="B72:C72"/>
    <mergeCell ref="E72:F72"/>
    <mergeCell ref="G72:H72"/>
    <mergeCell ref="I72:K72"/>
    <mergeCell ref="L72:M72"/>
    <mergeCell ref="N72:O72"/>
    <mergeCell ref="P72:R72"/>
    <mergeCell ref="T72:T73"/>
    <mergeCell ref="A1:T1"/>
    <mergeCell ref="B4:C4"/>
    <mergeCell ref="P4:R4"/>
    <mergeCell ref="I4:K4"/>
    <mergeCell ref="A3:T3"/>
    <mergeCell ref="N4:O4"/>
    <mergeCell ref="L4:M4"/>
    <mergeCell ref="A2:T2"/>
    <mergeCell ref="T4:T5"/>
    <mergeCell ref="E4:F4"/>
    <mergeCell ref="G4:H4"/>
    <mergeCell ref="B36:C36"/>
    <mergeCell ref="G36:H36"/>
    <mergeCell ref="A35:T35"/>
    <mergeCell ref="L36:M36"/>
    <mergeCell ref="N36:O36"/>
    <mergeCell ref="P36:R36"/>
    <mergeCell ref="T36:T37"/>
    <mergeCell ref="I36:K36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opLeftCell="A22" workbookViewId="0">
      <selection activeCell="G38" sqref="G38"/>
    </sheetView>
  </sheetViews>
  <sheetFormatPr defaultRowHeight="23.25"/>
  <cols>
    <col min="1" max="1" width="48.5703125" style="6" customWidth="1"/>
    <col min="2" max="2" width="8" style="17" customWidth="1"/>
    <col min="3" max="3" width="20.28515625" style="145" customWidth="1"/>
    <col min="4" max="4" width="16.42578125" style="104" customWidth="1"/>
    <col min="5" max="5" width="12.5703125" style="16" customWidth="1"/>
    <col min="6" max="6" width="4" style="17" customWidth="1"/>
    <col min="7" max="16384" width="9.140625" style="6"/>
  </cols>
  <sheetData>
    <row r="1" spans="1:7">
      <c r="A1" s="480" t="s">
        <v>0</v>
      </c>
      <c r="B1" s="480"/>
      <c r="C1" s="480"/>
      <c r="D1" s="480"/>
      <c r="E1" s="480"/>
      <c r="F1" s="480"/>
    </row>
    <row r="2" spans="1:7">
      <c r="A2" s="480" t="s">
        <v>109</v>
      </c>
      <c r="B2" s="480"/>
      <c r="C2" s="480"/>
      <c r="D2" s="480"/>
      <c r="E2" s="480"/>
      <c r="F2" s="480"/>
    </row>
    <row r="3" spans="1:7">
      <c r="A3" s="491" t="s">
        <v>262</v>
      </c>
      <c r="B3" s="491"/>
      <c r="C3" s="491"/>
      <c r="D3" s="491"/>
      <c r="E3" s="491"/>
      <c r="F3" s="491"/>
    </row>
    <row r="4" spans="1:7" ht="5.25" customHeight="1">
      <c r="A4" s="8"/>
      <c r="B4" s="8"/>
      <c r="C4" s="141"/>
      <c r="D4" s="101"/>
      <c r="E4" s="23"/>
      <c r="F4" s="23"/>
    </row>
    <row r="5" spans="1:7" s="9" customFormat="1" ht="22.5" customHeight="1">
      <c r="A5" s="87" t="s">
        <v>1</v>
      </c>
      <c r="B5" s="87" t="s">
        <v>2</v>
      </c>
      <c r="C5" s="142" t="s">
        <v>3</v>
      </c>
      <c r="D5" s="87" t="s">
        <v>4</v>
      </c>
      <c r="E5" s="47"/>
      <c r="F5" s="47"/>
      <c r="G5" s="47"/>
    </row>
    <row r="6" spans="1:7" s="9" customFormat="1" ht="22.5" customHeight="1">
      <c r="A6" s="313" t="s">
        <v>225</v>
      </c>
      <c r="B6" s="205">
        <v>110100</v>
      </c>
      <c r="C6" s="314">
        <v>830</v>
      </c>
      <c r="D6" s="312"/>
      <c r="E6" s="47"/>
      <c r="F6" s="47"/>
      <c r="G6" s="47"/>
    </row>
    <row r="7" spans="1:7" ht="21" customHeight="1">
      <c r="A7" s="345" t="s">
        <v>86</v>
      </c>
      <c r="B7" s="12">
        <v>110201</v>
      </c>
      <c r="C7" s="144">
        <v>13243900.550000001</v>
      </c>
      <c r="D7" s="346"/>
      <c r="E7" s="15" t="s">
        <v>98</v>
      </c>
      <c r="F7" s="94"/>
      <c r="G7" s="7"/>
    </row>
    <row r="8" spans="1:7" ht="19.5" customHeight="1">
      <c r="A8" s="88" t="s">
        <v>246</v>
      </c>
      <c r="B8" s="45" t="s">
        <v>110</v>
      </c>
      <c r="C8" s="143">
        <v>2745.6</v>
      </c>
      <c r="D8" s="102"/>
      <c r="E8" s="15"/>
      <c r="F8" s="20"/>
      <c r="G8" s="7"/>
    </row>
    <row r="9" spans="1:7" ht="21" customHeight="1">
      <c r="A9" s="88" t="s">
        <v>87</v>
      </c>
      <c r="B9" s="45" t="s">
        <v>110</v>
      </c>
      <c r="C9" s="144">
        <v>101.82</v>
      </c>
      <c r="D9" s="19" t="s">
        <v>98</v>
      </c>
      <c r="E9" s="15"/>
      <c r="F9" s="20"/>
      <c r="G9" s="7"/>
    </row>
    <row r="10" spans="1:7" ht="21.75" customHeight="1">
      <c r="A10" s="88" t="s">
        <v>90</v>
      </c>
      <c r="B10" s="45" t="s">
        <v>110</v>
      </c>
      <c r="C10" s="144">
        <v>7175656.8399999999</v>
      </c>
      <c r="D10" s="19"/>
      <c r="E10" s="15"/>
      <c r="F10" s="20"/>
      <c r="G10" s="7"/>
    </row>
    <row r="11" spans="1:7" ht="21.75" customHeight="1">
      <c r="A11" s="88" t="s">
        <v>256</v>
      </c>
      <c r="B11" s="45" t="s">
        <v>110</v>
      </c>
      <c r="C11" s="144">
        <v>4200</v>
      </c>
      <c r="D11" s="19"/>
      <c r="E11" s="15"/>
      <c r="F11" s="20"/>
      <c r="G11" s="7"/>
    </row>
    <row r="12" spans="1:7">
      <c r="A12" s="12" t="s">
        <v>6</v>
      </c>
      <c r="B12" s="45" t="s">
        <v>111</v>
      </c>
      <c r="C12" s="144">
        <v>90004</v>
      </c>
      <c r="D12" s="19"/>
      <c r="E12" s="15"/>
      <c r="F12" s="20"/>
      <c r="G12" s="7"/>
    </row>
    <row r="13" spans="1:7">
      <c r="A13" s="12" t="s">
        <v>263</v>
      </c>
      <c r="B13" s="45" t="s">
        <v>264</v>
      </c>
      <c r="C13" s="144"/>
      <c r="D13" s="19">
        <v>981000</v>
      </c>
      <c r="E13" s="15"/>
      <c r="F13" s="20"/>
      <c r="G13" s="7"/>
    </row>
    <row r="14" spans="1:7">
      <c r="A14" s="12" t="s">
        <v>71</v>
      </c>
      <c r="B14" s="45"/>
      <c r="C14" s="144"/>
      <c r="D14" s="103">
        <v>101.82</v>
      </c>
      <c r="E14" s="15"/>
      <c r="F14" s="21"/>
      <c r="G14" s="7"/>
    </row>
    <row r="15" spans="1:7">
      <c r="A15" s="12" t="s">
        <v>7</v>
      </c>
      <c r="B15" s="45"/>
      <c r="C15" s="144"/>
      <c r="D15" s="103">
        <v>2745.6</v>
      </c>
      <c r="E15" s="15"/>
      <c r="F15" s="20"/>
      <c r="G15" s="7"/>
    </row>
    <row r="16" spans="1:7">
      <c r="A16" s="12" t="s">
        <v>88</v>
      </c>
      <c r="B16" s="45" t="s">
        <v>115</v>
      </c>
      <c r="C16" s="144"/>
      <c r="D16" s="103">
        <v>624285.31000000006</v>
      </c>
      <c r="E16" s="15"/>
      <c r="F16" s="20"/>
      <c r="G16" s="7"/>
    </row>
    <row r="17" spans="1:7">
      <c r="A17" s="12" t="s">
        <v>16</v>
      </c>
      <c r="B17" s="45" t="s">
        <v>116</v>
      </c>
      <c r="C17" s="144"/>
      <c r="D17" s="103">
        <v>4046840.64</v>
      </c>
      <c r="E17" s="15"/>
      <c r="F17" s="21"/>
      <c r="G17" s="7"/>
    </row>
    <row r="18" spans="1:7">
      <c r="A18" s="12" t="s">
        <v>97</v>
      </c>
      <c r="B18" s="45" t="s">
        <v>117</v>
      </c>
      <c r="C18" s="144"/>
      <c r="D18" s="103">
        <v>7045910.3099999996</v>
      </c>
      <c r="E18" s="15"/>
      <c r="F18" s="20"/>
      <c r="G18" s="7"/>
    </row>
    <row r="19" spans="1:7">
      <c r="A19" s="12" t="s">
        <v>15</v>
      </c>
      <c r="B19" s="45" t="s">
        <v>118</v>
      </c>
      <c r="C19" s="144">
        <v>2423468</v>
      </c>
      <c r="D19" s="103"/>
      <c r="E19" s="15"/>
      <c r="F19" s="20"/>
      <c r="G19" s="7"/>
    </row>
    <row r="20" spans="1:7">
      <c r="A20" s="12" t="s">
        <v>119</v>
      </c>
      <c r="B20" s="45" t="s">
        <v>120</v>
      </c>
      <c r="C20" s="144">
        <v>2337526</v>
      </c>
      <c r="D20" s="103"/>
      <c r="E20" s="15"/>
      <c r="F20" s="20"/>
      <c r="G20" s="7"/>
    </row>
    <row r="21" spans="1:7">
      <c r="A21" s="12" t="s">
        <v>121</v>
      </c>
      <c r="B21" s="45" t="s">
        <v>122</v>
      </c>
      <c r="C21" s="144">
        <v>2827152.64</v>
      </c>
      <c r="D21" s="103"/>
      <c r="E21" s="15"/>
      <c r="F21" s="20"/>
      <c r="G21" s="7"/>
    </row>
    <row r="22" spans="1:7">
      <c r="A22" s="12" t="s">
        <v>8</v>
      </c>
      <c r="B22" s="45" t="s">
        <v>123</v>
      </c>
      <c r="C22" s="144">
        <v>316542</v>
      </c>
      <c r="D22" s="103"/>
      <c r="E22" s="15"/>
      <c r="F22" s="20"/>
      <c r="G22" s="7"/>
    </row>
    <row r="23" spans="1:7">
      <c r="A23" s="12" t="s">
        <v>9</v>
      </c>
      <c r="B23" s="45" t="s">
        <v>124</v>
      </c>
      <c r="C23" s="144">
        <v>2664971.38</v>
      </c>
      <c r="D23" s="103"/>
      <c r="E23" s="15"/>
      <c r="F23" s="20"/>
      <c r="G23" s="7"/>
    </row>
    <row r="24" spans="1:7">
      <c r="A24" s="12" t="s">
        <v>10</v>
      </c>
      <c r="B24" s="45" t="s">
        <v>133</v>
      </c>
      <c r="C24" s="311">
        <v>2191397.7000000002</v>
      </c>
      <c r="D24" s="103"/>
      <c r="E24" s="15"/>
      <c r="F24" s="20"/>
      <c r="G24" s="7"/>
    </row>
    <row r="25" spans="1:7">
      <c r="A25" s="12" t="s">
        <v>11</v>
      </c>
      <c r="B25" s="45" t="s">
        <v>125</v>
      </c>
      <c r="C25" s="144">
        <v>169212.15</v>
      </c>
      <c r="D25" s="103"/>
      <c r="E25" s="15"/>
      <c r="F25" s="20"/>
      <c r="G25" s="7"/>
    </row>
    <row r="26" spans="1:7" hidden="1">
      <c r="A26" s="12" t="s">
        <v>105</v>
      </c>
      <c r="B26" s="45" t="s">
        <v>135</v>
      </c>
      <c r="C26" s="140" t="s">
        <v>5</v>
      </c>
      <c r="D26" s="107"/>
      <c r="E26" s="15"/>
      <c r="F26" s="20"/>
      <c r="G26" s="7"/>
    </row>
    <row r="27" spans="1:7" hidden="1">
      <c r="A27" s="12" t="s">
        <v>13</v>
      </c>
      <c r="B27" s="45" t="s">
        <v>136</v>
      </c>
      <c r="C27" s="140" t="s">
        <v>5</v>
      </c>
      <c r="D27" s="107"/>
      <c r="E27" s="15"/>
      <c r="F27" s="20"/>
      <c r="G27" s="7"/>
    </row>
    <row r="28" spans="1:7" hidden="1">
      <c r="A28" s="12" t="s">
        <v>12</v>
      </c>
      <c r="B28" s="45" t="s">
        <v>134</v>
      </c>
      <c r="C28" s="140" t="s">
        <v>5</v>
      </c>
      <c r="D28" s="107"/>
      <c r="E28" s="15"/>
      <c r="F28" s="20"/>
      <c r="G28" s="7"/>
    </row>
    <row r="29" spans="1:7" hidden="1">
      <c r="A29" s="12" t="s">
        <v>131</v>
      </c>
      <c r="B29" s="45" t="s">
        <v>166</v>
      </c>
      <c r="C29" s="140" t="s">
        <v>5</v>
      </c>
      <c r="D29" s="107"/>
      <c r="E29" s="15"/>
      <c r="F29" s="20"/>
      <c r="G29" s="7"/>
    </row>
    <row r="30" spans="1:7">
      <c r="A30" s="12" t="s">
        <v>105</v>
      </c>
      <c r="B30" s="45" t="s">
        <v>135</v>
      </c>
      <c r="C30" s="140">
        <v>181690</v>
      </c>
      <c r="D30" s="107"/>
      <c r="E30" s="15"/>
      <c r="F30" s="20"/>
      <c r="G30" s="7"/>
    </row>
    <row r="31" spans="1:7">
      <c r="A31" s="12" t="s">
        <v>12</v>
      </c>
      <c r="B31" s="45" t="s">
        <v>134</v>
      </c>
      <c r="C31" s="140">
        <v>2490325</v>
      </c>
      <c r="D31" s="107"/>
      <c r="E31" s="15"/>
      <c r="F31" s="20"/>
      <c r="G31" s="7"/>
    </row>
    <row r="32" spans="1:7">
      <c r="A32" s="12" t="s">
        <v>13</v>
      </c>
      <c r="B32" s="45" t="s">
        <v>136</v>
      </c>
      <c r="C32" s="140">
        <v>2864300</v>
      </c>
      <c r="D32" s="107"/>
      <c r="E32" s="15"/>
      <c r="F32" s="20"/>
      <c r="G32" s="7"/>
    </row>
    <row r="33" spans="1:7">
      <c r="A33" s="12" t="s">
        <v>126</v>
      </c>
      <c r="B33" s="14" t="s">
        <v>127</v>
      </c>
      <c r="C33" s="140"/>
      <c r="D33" s="107">
        <v>25708973.960000001</v>
      </c>
      <c r="E33" s="15"/>
      <c r="F33" s="20"/>
      <c r="G33" s="7"/>
    </row>
    <row r="34" spans="1:7">
      <c r="A34" s="12" t="s">
        <v>128</v>
      </c>
      <c r="B34" s="81" t="s">
        <v>129</v>
      </c>
      <c r="C34" s="140"/>
      <c r="D34" s="107">
        <v>196566.04</v>
      </c>
      <c r="E34" s="15"/>
      <c r="F34" s="20"/>
      <c r="G34" s="7"/>
    </row>
    <row r="35" spans="1:7">
      <c r="A35" s="160" t="s">
        <v>249</v>
      </c>
      <c r="B35" s="81"/>
      <c r="C35" s="140"/>
      <c r="D35" s="107">
        <v>321500</v>
      </c>
      <c r="E35" s="15"/>
      <c r="F35" s="20"/>
      <c r="G35" s="7"/>
    </row>
    <row r="36" spans="1:7">
      <c r="A36" s="160" t="s">
        <v>250</v>
      </c>
      <c r="B36" s="81"/>
      <c r="C36" s="140"/>
      <c r="D36" s="107">
        <v>40000</v>
      </c>
      <c r="E36" s="15"/>
      <c r="F36" s="20"/>
      <c r="G36" s="7"/>
    </row>
    <row r="37" spans="1:7">
      <c r="A37" s="160" t="s">
        <v>237</v>
      </c>
      <c r="B37" s="14"/>
      <c r="C37" s="144"/>
      <c r="D37" s="103">
        <v>16100</v>
      </c>
      <c r="E37" s="15"/>
      <c r="F37" s="20"/>
      <c r="G37" s="7"/>
    </row>
    <row r="38" spans="1:7" ht="24" thickBot="1">
      <c r="A38" s="341"/>
      <c r="B38" s="342"/>
      <c r="C38" s="347">
        <f>SUM(C6:C37)</f>
        <v>38984023.68</v>
      </c>
      <c r="D38" s="340">
        <f>SUM(D6:D37)</f>
        <v>38984023.68</v>
      </c>
      <c r="E38" s="22"/>
      <c r="F38" s="44"/>
      <c r="G38" s="7"/>
    </row>
    <row r="39" spans="1:7" ht="24" thickTop="1">
      <c r="A39" s="7"/>
      <c r="B39" s="20"/>
    </row>
    <row r="40" spans="1:7" s="7" customFormat="1">
      <c r="B40" s="20"/>
      <c r="C40" s="145"/>
      <c r="D40" s="104"/>
      <c r="E40" s="16"/>
      <c r="F40" s="17"/>
    </row>
    <row r="41" spans="1:7" s="7" customFormat="1">
      <c r="B41" s="20"/>
      <c r="C41" s="145"/>
      <c r="D41" s="104"/>
      <c r="E41" s="16"/>
      <c r="F41" s="17"/>
    </row>
    <row r="42" spans="1:7" s="7" customFormat="1">
      <c r="B42" s="21"/>
      <c r="C42" s="146"/>
      <c r="D42" s="105"/>
      <c r="E42" s="15"/>
      <c r="F42" s="21"/>
    </row>
    <row r="43" spans="1:7" s="7" customFormat="1">
      <c r="B43" s="21"/>
      <c r="C43" s="146"/>
      <c r="D43" s="105"/>
      <c r="E43" s="15"/>
      <c r="F43" s="20"/>
    </row>
    <row r="44" spans="1:7" s="7" customFormat="1">
      <c r="B44" s="21"/>
      <c r="C44" s="146"/>
      <c r="D44" s="105"/>
      <c r="E44" s="15"/>
      <c r="F44" s="20"/>
    </row>
    <row r="45" spans="1:7" s="7" customFormat="1">
      <c r="B45" s="21"/>
      <c r="C45" s="146"/>
      <c r="D45" s="105"/>
      <c r="E45" s="15"/>
      <c r="F45" s="20"/>
    </row>
    <row r="46" spans="1:7" s="7" customFormat="1">
      <c r="B46" s="21"/>
      <c r="C46" s="146"/>
      <c r="D46" s="105"/>
      <c r="E46" s="15"/>
      <c r="F46" s="20"/>
    </row>
    <row r="47" spans="1:7">
      <c r="A47" s="7"/>
      <c r="B47" s="20"/>
      <c r="C47" s="147"/>
      <c r="D47" s="106"/>
      <c r="E47" s="22"/>
      <c r="F47" s="23"/>
    </row>
    <row r="48" spans="1:7">
      <c r="A48" s="7"/>
      <c r="B48" s="20"/>
      <c r="C48" s="146"/>
      <c r="D48" s="105"/>
      <c r="E48" s="15"/>
      <c r="F48" s="20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5"/>
  <sheetViews>
    <sheetView topLeftCell="A70" zoomScaleSheetLayoutView="100" workbookViewId="0">
      <selection activeCell="I79" sqref="I79"/>
    </sheetView>
  </sheetViews>
  <sheetFormatPr defaultRowHeight="23.25"/>
  <cols>
    <col min="1" max="1" width="16" style="16" customWidth="1"/>
    <col min="2" max="2" width="16" style="112" customWidth="1"/>
    <col min="3" max="3" width="40.28515625" style="6" customWidth="1"/>
    <col min="4" max="4" width="8.85546875" style="18" customWidth="1"/>
    <col min="5" max="5" width="20.85546875" style="112" customWidth="1"/>
    <col min="6" max="16384" width="9.140625" style="6"/>
  </cols>
  <sheetData>
    <row r="1" spans="1:5">
      <c r="A1" s="498" t="s">
        <v>59</v>
      </c>
      <c r="B1" s="498"/>
      <c r="C1" s="498"/>
      <c r="D1" s="498"/>
      <c r="E1" s="498"/>
    </row>
    <row r="2" spans="1:5">
      <c r="A2" s="37" t="s">
        <v>60</v>
      </c>
      <c r="B2" s="148"/>
      <c r="C2" s="5"/>
      <c r="D2" s="6"/>
      <c r="E2" s="148" t="s">
        <v>160</v>
      </c>
    </row>
    <row r="3" spans="1:5">
      <c r="A3" s="37"/>
      <c r="B3" s="148"/>
      <c r="C3" s="5"/>
      <c r="D3" s="6"/>
    </row>
    <row r="4" spans="1:5" s="7" customFormat="1">
      <c r="A4" s="491" t="s">
        <v>18</v>
      </c>
      <c r="B4" s="491"/>
      <c r="C4" s="491"/>
      <c r="D4" s="491"/>
      <c r="E4" s="491"/>
    </row>
    <row r="5" spans="1:5" s="7" customFormat="1">
      <c r="A5" s="44"/>
      <c r="B5" s="149"/>
      <c r="C5" s="38" t="s">
        <v>268</v>
      </c>
      <c r="D5" s="44"/>
      <c r="E5" s="149"/>
    </row>
    <row r="6" spans="1:5">
      <c r="A6" s="8"/>
      <c r="B6" s="150"/>
      <c r="C6" s="38"/>
      <c r="E6" s="150"/>
    </row>
    <row r="7" spans="1:5" s="9" customFormat="1">
      <c r="A7" s="499" t="s">
        <v>19</v>
      </c>
      <c r="B7" s="500"/>
      <c r="C7" s="501" t="s">
        <v>1</v>
      </c>
      <c r="D7" s="503" t="s">
        <v>2</v>
      </c>
      <c r="E7" s="142" t="s">
        <v>20</v>
      </c>
    </row>
    <row r="8" spans="1:5" s="9" customFormat="1">
      <c r="A8" s="99" t="s">
        <v>21</v>
      </c>
      <c r="B8" s="142" t="s">
        <v>22</v>
      </c>
      <c r="C8" s="502"/>
      <c r="D8" s="504"/>
      <c r="E8" s="142" t="s">
        <v>23</v>
      </c>
    </row>
    <row r="9" spans="1:5">
      <c r="A9" s="109"/>
      <c r="B9" s="151">
        <v>16773061.76</v>
      </c>
      <c r="C9" s="10" t="s">
        <v>58</v>
      </c>
      <c r="D9" s="11"/>
      <c r="E9" s="151">
        <v>21808457.02</v>
      </c>
    </row>
    <row r="10" spans="1:5">
      <c r="A10" s="108"/>
      <c r="B10" s="144"/>
      <c r="C10" s="13" t="s">
        <v>24</v>
      </c>
      <c r="D10" s="14"/>
      <c r="E10" s="144"/>
    </row>
    <row r="11" spans="1:5">
      <c r="A11" s="343">
        <v>867000</v>
      </c>
      <c r="B11" s="144">
        <v>798254.43</v>
      </c>
      <c r="C11" s="12" t="s">
        <v>25</v>
      </c>
      <c r="D11" s="14" t="s">
        <v>139</v>
      </c>
      <c r="E11" s="144">
        <v>4558.95</v>
      </c>
    </row>
    <row r="12" spans="1:5">
      <c r="A12" s="343">
        <v>371100</v>
      </c>
      <c r="B12" s="144">
        <v>301966.94</v>
      </c>
      <c r="C12" s="12" t="s">
        <v>26</v>
      </c>
      <c r="D12" s="14" t="s">
        <v>140</v>
      </c>
      <c r="E12" s="144">
        <v>32497</v>
      </c>
    </row>
    <row r="13" spans="1:5">
      <c r="A13" s="343">
        <v>50500</v>
      </c>
      <c r="B13" s="144">
        <v>87403.89</v>
      </c>
      <c r="C13" s="12" t="s">
        <v>27</v>
      </c>
      <c r="D13" s="14" t="s">
        <v>141</v>
      </c>
      <c r="E13" s="144">
        <v>41324.79</v>
      </c>
    </row>
    <row r="14" spans="1:5">
      <c r="A14" s="343">
        <v>91500</v>
      </c>
      <c r="B14" s="144">
        <v>136010</v>
      </c>
      <c r="C14" s="12" t="s">
        <v>28</v>
      </c>
      <c r="D14" s="14" t="s">
        <v>142</v>
      </c>
      <c r="E14" s="144">
        <v>22900</v>
      </c>
    </row>
    <row r="15" spans="1:5">
      <c r="A15" s="343">
        <v>14369400</v>
      </c>
      <c r="B15" s="144">
        <v>15978516.699999999</v>
      </c>
      <c r="C15" s="12" t="s">
        <v>29</v>
      </c>
      <c r="D15" s="14" t="s">
        <v>143</v>
      </c>
      <c r="E15" s="144">
        <v>2030803.57</v>
      </c>
    </row>
    <row r="16" spans="1:5">
      <c r="A16" s="343">
        <v>500</v>
      </c>
      <c r="B16" s="144" t="s">
        <v>5</v>
      </c>
      <c r="C16" s="12" t="s">
        <v>130</v>
      </c>
      <c r="D16" s="14" t="s">
        <v>144</v>
      </c>
      <c r="E16" s="144" t="s">
        <v>5</v>
      </c>
    </row>
    <row r="17" spans="1:7">
      <c r="A17" s="343">
        <v>9000000</v>
      </c>
      <c r="B17" s="144">
        <v>8406822</v>
      </c>
      <c r="C17" s="12" t="s">
        <v>12</v>
      </c>
      <c r="D17" s="81" t="s">
        <v>145</v>
      </c>
      <c r="E17" s="144" t="s">
        <v>5</v>
      </c>
    </row>
    <row r="18" spans="1:7" ht="24" thickBot="1">
      <c r="A18" s="344">
        <f>SUM(A11+A12+A13+A14+A15+A16+A17)</f>
        <v>24750000</v>
      </c>
      <c r="B18" s="152">
        <f>SUM(B11:B17)</f>
        <v>25708973.960000001</v>
      </c>
      <c r="C18" s="36"/>
      <c r="D18" s="14"/>
      <c r="E18" s="159">
        <f>SUM(E11:E17)</f>
        <v>2132084.31</v>
      </c>
    </row>
    <row r="19" spans="1:7" ht="24" thickTop="1">
      <c r="A19" s="15"/>
      <c r="B19" s="144">
        <v>415525.27</v>
      </c>
      <c r="C19" s="36" t="s">
        <v>158</v>
      </c>
      <c r="D19" s="45"/>
      <c r="E19" s="144">
        <v>76428.94</v>
      </c>
    </row>
    <row r="20" spans="1:7">
      <c r="A20" s="15"/>
      <c r="B20" s="153">
        <v>1000166.51</v>
      </c>
      <c r="C20" s="36" t="s">
        <v>7</v>
      </c>
      <c r="D20" s="14"/>
      <c r="E20" s="144">
        <v>89.57</v>
      </c>
    </row>
    <row r="21" spans="1:7">
      <c r="A21" s="15"/>
      <c r="B21" s="140">
        <v>503944</v>
      </c>
      <c r="C21" s="82" t="s">
        <v>100</v>
      </c>
      <c r="D21" s="63" t="s">
        <v>112</v>
      </c>
      <c r="E21" s="144" t="s">
        <v>5</v>
      </c>
    </row>
    <row r="22" spans="1:7">
      <c r="A22" s="15"/>
      <c r="B22" s="140">
        <v>905000</v>
      </c>
      <c r="C22" s="80" t="s">
        <v>224</v>
      </c>
      <c r="D22" s="434" t="s">
        <v>114</v>
      </c>
      <c r="E22" s="140" t="s">
        <v>5</v>
      </c>
    </row>
    <row r="23" spans="1:7">
      <c r="A23" s="15"/>
      <c r="B23" s="140">
        <v>5680000</v>
      </c>
      <c r="C23" s="80" t="s">
        <v>226</v>
      </c>
      <c r="D23" s="81"/>
      <c r="E23" s="140" t="s">
        <v>5</v>
      </c>
    </row>
    <row r="24" spans="1:7">
      <c r="A24" s="15"/>
      <c r="B24" s="144">
        <v>49500</v>
      </c>
      <c r="C24" s="12" t="s">
        <v>9</v>
      </c>
      <c r="D24" s="14"/>
      <c r="E24" s="144" t="s">
        <v>5</v>
      </c>
    </row>
    <row r="25" spans="1:7">
      <c r="A25" s="15"/>
      <c r="B25" s="140">
        <v>2350282</v>
      </c>
      <c r="C25" s="12" t="s">
        <v>113</v>
      </c>
      <c r="D25" s="45"/>
      <c r="E25" s="144">
        <v>15000</v>
      </c>
    </row>
    <row r="26" spans="1:7">
      <c r="A26" s="15"/>
      <c r="B26" s="140">
        <v>5628</v>
      </c>
      <c r="C26" s="82" t="s">
        <v>252</v>
      </c>
      <c r="D26" s="45"/>
      <c r="E26" s="144" t="s">
        <v>5</v>
      </c>
    </row>
    <row r="27" spans="1:7">
      <c r="A27" s="15"/>
      <c r="B27" s="144">
        <v>157960</v>
      </c>
      <c r="C27" s="82" t="s">
        <v>259</v>
      </c>
      <c r="D27" s="45"/>
      <c r="E27" s="144">
        <v>10360</v>
      </c>
      <c r="G27" s="6" t="s">
        <v>98</v>
      </c>
    </row>
    <row r="28" spans="1:7">
      <c r="A28" s="15"/>
      <c r="B28" s="140">
        <v>9880</v>
      </c>
      <c r="C28" s="82" t="s">
        <v>15</v>
      </c>
      <c r="D28" s="45"/>
      <c r="E28" s="140" t="s">
        <v>5</v>
      </c>
      <c r="G28" s="6" t="s">
        <v>98</v>
      </c>
    </row>
    <row r="29" spans="1:7">
      <c r="A29" s="15"/>
      <c r="B29" s="140">
        <v>759540</v>
      </c>
      <c r="C29" s="82" t="s">
        <v>240</v>
      </c>
      <c r="D29" s="45"/>
      <c r="E29" s="140">
        <v>60270</v>
      </c>
    </row>
    <row r="30" spans="1:7">
      <c r="A30" s="15"/>
      <c r="B30" s="140">
        <v>0.46</v>
      </c>
      <c r="C30" s="90" t="s">
        <v>247</v>
      </c>
      <c r="D30" s="45"/>
      <c r="E30" s="144">
        <v>0.28999999999999998</v>
      </c>
    </row>
    <row r="31" spans="1:7">
      <c r="A31" s="15"/>
      <c r="B31" s="144">
        <v>8223.25</v>
      </c>
      <c r="C31" s="90" t="s">
        <v>16</v>
      </c>
      <c r="D31" s="45"/>
      <c r="E31" s="144" t="s">
        <v>5</v>
      </c>
    </row>
    <row r="32" spans="1:7">
      <c r="A32" s="15"/>
      <c r="B32" s="154">
        <v>10000</v>
      </c>
      <c r="C32" s="90" t="s">
        <v>260</v>
      </c>
      <c r="D32" s="45"/>
      <c r="E32" s="144" t="s">
        <v>5</v>
      </c>
    </row>
    <row r="33" spans="1:5">
      <c r="A33" s="15"/>
      <c r="B33" s="154">
        <v>1822800</v>
      </c>
      <c r="C33" s="90" t="s">
        <v>88</v>
      </c>
      <c r="D33" s="45"/>
      <c r="E33" s="144">
        <v>1822800</v>
      </c>
    </row>
    <row r="34" spans="1:5">
      <c r="A34" s="15"/>
      <c r="B34" s="154">
        <v>981000</v>
      </c>
      <c r="C34" s="90" t="s">
        <v>263</v>
      </c>
      <c r="D34" s="45"/>
      <c r="E34" s="144">
        <v>981000</v>
      </c>
    </row>
    <row r="35" spans="1:5">
      <c r="A35" s="15"/>
      <c r="B35" s="155">
        <f>SUM(B19:B34)</f>
        <v>14659449.490000002</v>
      </c>
      <c r="C35" s="43" t="s">
        <v>81</v>
      </c>
      <c r="D35" s="45"/>
      <c r="E35" s="155">
        <f>SUM(E19:E34)</f>
        <v>2965948.8</v>
      </c>
    </row>
    <row r="36" spans="1:5" ht="24" thickBot="1">
      <c r="A36" s="15"/>
      <c r="B36" s="152">
        <f>SUM(B18+B35)</f>
        <v>40368423.450000003</v>
      </c>
      <c r="C36" s="42" t="s">
        <v>64</v>
      </c>
      <c r="D36" s="45"/>
      <c r="E36" s="152">
        <f>SUM(E18+E35)</f>
        <v>5098033.1099999994</v>
      </c>
    </row>
    <row r="37" spans="1:5" ht="24" thickTop="1">
      <c r="A37" s="15"/>
      <c r="B37" s="147"/>
      <c r="C37" s="23"/>
      <c r="D37" s="21"/>
      <c r="E37" s="147"/>
    </row>
    <row r="38" spans="1:5">
      <c r="A38" s="15"/>
      <c r="B38" s="282"/>
      <c r="C38" s="7"/>
      <c r="D38" s="21"/>
      <c r="E38" s="146"/>
    </row>
    <row r="39" spans="1:5" s="3" customFormat="1" ht="16.5" customHeight="1">
      <c r="A39" s="505" t="s">
        <v>30</v>
      </c>
      <c r="B39" s="505"/>
      <c r="C39" s="505"/>
      <c r="D39" s="505"/>
      <c r="E39" s="505"/>
    </row>
    <row r="40" spans="1:5" s="7" customFormat="1" ht="24" customHeight="1">
      <c r="A40" s="492" t="s">
        <v>19</v>
      </c>
      <c r="B40" s="493"/>
      <c r="C40" s="494" t="s">
        <v>1</v>
      </c>
      <c r="D40" s="496" t="s">
        <v>2</v>
      </c>
      <c r="E40" s="245" t="s">
        <v>20</v>
      </c>
    </row>
    <row r="41" spans="1:5" s="7" customFormat="1" ht="24.75" customHeight="1">
      <c r="A41" s="244" t="s">
        <v>21</v>
      </c>
      <c r="B41" s="246" t="s">
        <v>22</v>
      </c>
      <c r="C41" s="495"/>
      <c r="D41" s="497"/>
      <c r="E41" s="245" t="s">
        <v>23</v>
      </c>
    </row>
    <row r="42" spans="1:5" s="7" customFormat="1" ht="15" customHeight="1">
      <c r="A42" s="247"/>
      <c r="B42" s="248"/>
      <c r="C42" s="249" t="s">
        <v>31</v>
      </c>
      <c r="D42" s="250"/>
      <c r="E42" s="248"/>
    </row>
    <row r="43" spans="1:5" s="61" customFormat="1" ht="17.25" customHeight="1">
      <c r="A43" s="251">
        <v>2964000</v>
      </c>
      <c r="B43" s="252">
        <v>2428274</v>
      </c>
      <c r="C43" s="253" t="s">
        <v>15</v>
      </c>
      <c r="D43" s="254" t="s">
        <v>118</v>
      </c>
      <c r="E43" s="252">
        <v>1029356</v>
      </c>
    </row>
    <row r="44" spans="1:5" s="61" customFormat="1" ht="16.5" customHeight="1">
      <c r="A44" s="251">
        <v>1557700</v>
      </c>
      <c r="B44" s="252">
        <v>5074</v>
      </c>
      <c r="C44" s="253" t="s">
        <v>15</v>
      </c>
      <c r="D44" s="254" t="s">
        <v>161</v>
      </c>
      <c r="E44" s="252" t="s">
        <v>5</v>
      </c>
    </row>
    <row r="45" spans="1:5" s="61" customFormat="1" ht="17.25" customHeight="1">
      <c r="A45" s="251">
        <v>3219905</v>
      </c>
      <c r="B45" s="252">
        <v>2809132.64</v>
      </c>
      <c r="C45" s="253" t="s">
        <v>121</v>
      </c>
      <c r="D45" s="254" t="s">
        <v>122</v>
      </c>
      <c r="E45" s="252">
        <v>277396</v>
      </c>
    </row>
    <row r="46" spans="1:5" s="61" customFormat="1" ht="18.75" customHeight="1">
      <c r="A46" s="251">
        <v>141560</v>
      </c>
      <c r="B46" s="252">
        <v>175980</v>
      </c>
      <c r="C46" s="253" t="s">
        <v>121</v>
      </c>
      <c r="D46" s="254" t="s">
        <v>132</v>
      </c>
      <c r="E46" s="252">
        <v>12980</v>
      </c>
    </row>
    <row r="47" spans="1:5" s="61" customFormat="1" ht="15.75" customHeight="1">
      <c r="A47" s="251">
        <v>2217440</v>
      </c>
      <c r="B47" s="252">
        <v>2337526</v>
      </c>
      <c r="C47" s="253" t="s">
        <v>119</v>
      </c>
      <c r="D47" s="254" t="s">
        <v>120</v>
      </c>
      <c r="E47" s="252">
        <v>197786</v>
      </c>
    </row>
    <row r="48" spans="1:5" s="61" customFormat="1" ht="16.5" customHeight="1">
      <c r="A48" s="251">
        <v>147900</v>
      </c>
      <c r="B48" s="252" t="s">
        <v>5</v>
      </c>
      <c r="C48" s="253" t="s">
        <v>119</v>
      </c>
      <c r="D48" s="254" t="s">
        <v>123</v>
      </c>
      <c r="E48" s="252" t="s">
        <v>5</v>
      </c>
    </row>
    <row r="49" spans="1:8" s="61" customFormat="1" ht="16.5" customHeight="1">
      <c r="A49" s="255">
        <v>567600</v>
      </c>
      <c r="B49" s="252">
        <v>316542</v>
      </c>
      <c r="C49" s="253" t="s">
        <v>8</v>
      </c>
      <c r="D49" s="254" t="s">
        <v>124</v>
      </c>
      <c r="E49" s="252">
        <v>55192</v>
      </c>
    </row>
    <row r="50" spans="1:8" s="61" customFormat="1" ht="16.5" customHeight="1">
      <c r="A50" s="251">
        <v>3000</v>
      </c>
      <c r="B50" s="256" t="s">
        <v>5</v>
      </c>
      <c r="C50" s="258" t="s">
        <v>8</v>
      </c>
      <c r="D50" s="254" t="s">
        <v>138</v>
      </c>
      <c r="E50" s="252" t="s">
        <v>5</v>
      </c>
    </row>
    <row r="51" spans="1:8" s="61" customFormat="1" ht="18" customHeight="1">
      <c r="A51" s="255">
        <v>3085300</v>
      </c>
      <c r="B51" s="252">
        <v>2350971.38</v>
      </c>
      <c r="C51" s="253" t="s">
        <v>9</v>
      </c>
      <c r="D51" s="254" t="s">
        <v>133</v>
      </c>
      <c r="E51" s="252">
        <v>227992</v>
      </c>
    </row>
    <row r="52" spans="1:8" s="61" customFormat="1" ht="18" customHeight="1">
      <c r="A52" s="255">
        <v>895000</v>
      </c>
      <c r="B52" s="252">
        <v>365000</v>
      </c>
      <c r="C52" s="253" t="s">
        <v>9</v>
      </c>
      <c r="D52" s="254" t="s">
        <v>162</v>
      </c>
      <c r="E52" s="252" t="s">
        <v>5</v>
      </c>
      <c r="H52" s="61" t="s">
        <v>98</v>
      </c>
    </row>
    <row r="53" spans="1:8" s="61" customFormat="1" ht="18" customHeight="1">
      <c r="A53" s="255">
        <v>1010000</v>
      </c>
      <c r="B53" s="256">
        <v>767397.7</v>
      </c>
      <c r="C53" s="257" t="s">
        <v>10</v>
      </c>
      <c r="D53" s="254" t="s">
        <v>125</v>
      </c>
      <c r="E53" s="252">
        <v>264808</v>
      </c>
    </row>
    <row r="54" spans="1:8" s="61" customFormat="1" ht="18.75" customHeight="1">
      <c r="A54" s="255">
        <v>1624080</v>
      </c>
      <c r="B54" s="256">
        <v>1424000</v>
      </c>
      <c r="C54" s="258" t="s">
        <v>10</v>
      </c>
      <c r="D54" s="254" t="s">
        <v>134</v>
      </c>
      <c r="E54" s="252">
        <v>428973.31</v>
      </c>
      <c r="H54" s="61" t="s">
        <v>98</v>
      </c>
    </row>
    <row r="55" spans="1:8" s="61" customFormat="1" ht="17.25" customHeight="1">
      <c r="A55" s="251">
        <v>195000</v>
      </c>
      <c r="B55" s="256">
        <v>169212.15</v>
      </c>
      <c r="C55" s="258" t="s">
        <v>11</v>
      </c>
      <c r="D55" s="254" t="s">
        <v>163</v>
      </c>
      <c r="E55" s="256">
        <v>19041.939999999999</v>
      </c>
    </row>
    <row r="56" spans="1:8" s="61" customFormat="1" ht="15" customHeight="1">
      <c r="A56" s="251">
        <v>754075</v>
      </c>
      <c r="B56" s="256">
        <v>721285</v>
      </c>
      <c r="C56" s="258" t="s">
        <v>12</v>
      </c>
      <c r="D56" s="254" t="s">
        <v>135</v>
      </c>
      <c r="E56" s="256">
        <v>70000</v>
      </c>
    </row>
    <row r="57" spans="1:8" s="61" customFormat="1" ht="15.75" customHeight="1">
      <c r="A57" s="251">
        <v>1769040</v>
      </c>
      <c r="B57" s="256">
        <v>1769040</v>
      </c>
      <c r="C57" s="258" t="s">
        <v>12</v>
      </c>
      <c r="D57" s="254" t="s">
        <v>136</v>
      </c>
      <c r="E57" s="252" t="s">
        <v>5</v>
      </c>
    </row>
    <row r="58" spans="1:8" s="61" customFormat="1" ht="15.75" customHeight="1">
      <c r="A58" s="251">
        <v>178700</v>
      </c>
      <c r="B58" s="256">
        <v>176890</v>
      </c>
      <c r="C58" s="258" t="s">
        <v>14</v>
      </c>
      <c r="D58" s="254"/>
      <c r="E58" s="252">
        <v>54000</v>
      </c>
    </row>
    <row r="59" spans="1:8" s="61" customFormat="1" ht="15.75" customHeight="1">
      <c r="A59" s="251">
        <v>4800</v>
      </c>
      <c r="B59" s="256">
        <v>4800</v>
      </c>
      <c r="C59" s="258" t="s">
        <v>14</v>
      </c>
      <c r="D59" s="254"/>
      <c r="E59" s="252" t="s">
        <v>5</v>
      </c>
    </row>
    <row r="60" spans="1:8" s="61" customFormat="1" ht="15.75" customHeight="1">
      <c r="A60" s="251">
        <v>1557980</v>
      </c>
      <c r="B60" s="256">
        <v>1356300</v>
      </c>
      <c r="C60" s="258" t="s">
        <v>13</v>
      </c>
      <c r="D60" s="254"/>
      <c r="E60" s="252">
        <v>1356300</v>
      </c>
    </row>
    <row r="61" spans="1:8" s="61" customFormat="1" ht="15" customHeight="1">
      <c r="A61" s="251">
        <v>2856920</v>
      </c>
      <c r="B61" s="256">
        <v>2838000</v>
      </c>
      <c r="C61" s="258" t="s">
        <v>13</v>
      </c>
      <c r="D61" s="254" t="s">
        <v>137</v>
      </c>
      <c r="E61" s="252">
        <v>1630000</v>
      </c>
    </row>
    <row r="62" spans="1:8" s="61" customFormat="1" ht="14.25" customHeight="1" thickBot="1">
      <c r="A62" s="259">
        <f>SUM(A43:A61)</f>
        <v>24750000</v>
      </c>
      <c r="B62" s="260">
        <f>SUM(B43:B61)</f>
        <v>20015424.869999997</v>
      </c>
      <c r="C62" s="253"/>
      <c r="D62" s="254"/>
      <c r="E62" s="260">
        <f>SUM(E43:E61)</f>
        <v>5623825.25</v>
      </c>
    </row>
    <row r="63" spans="1:8" s="61" customFormat="1" ht="18.75" customHeight="1" thickTop="1">
      <c r="A63" s="62"/>
      <c r="B63" s="261">
        <v>434659.87</v>
      </c>
      <c r="C63" s="262" t="s">
        <v>78</v>
      </c>
      <c r="D63" s="263"/>
      <c r="E63" s="261">
        <v>94704.09</v>
      </c>
      <c r="F63" s="62"/>
    </row>
    <row r="64" spans="1:8" s="61" customFormat="1" ht="18.75" customHeight="1">
      <c r="A64" s="62"/>
      <c r="B64" s="264">
        <v>3742084.69</v>
      </c>
      <c r="C64" s="265" t="s">
        <v>88</v>
      </c>
      <c r="D64" s="263" t="s">
        <v>115</v>
      </c>
      <c r="E64" s="266" t="s">
        <v>5</v>
      </c>
      <c r="F64" s="62"/>
    </row>
    <row r="65" spans="1:8" s="61" customFormat="1" ht="16.5" customHeight="1">
      <c r="A65" s="267"/>
      <c r="B65" s="252">
        <v>1000000</v>
      </c>
      <c r="C65" s="265" t="s">
        <v>7</v>
      </c>
      <c r="D65" s="263"/>
      <c r="E65" s="252" t="s">
        <v>5</v>
      </c>
      <c r="F65" s="62"/>
    </row>
    <row r="66" spans="1:8" s="61" customFormat="1" ht="18" customHeight="1">
      <c r="A66" s="267"/>
      <c r="B66" s="252">
        <v>503944</v>
      </c>
      <c r="C66" s="265" t="s">
        <v>95</v>
      </c>
      <c r="D66" s="263" t="s">
        <v>114</v>
      </c>
      <c r="E66" s="252" t="s">
        <v>5</v>
      </c>
      <c r="F66" s="62"/>
    </row>
    <row r="67" spans="1:8" s="61" customFormat="1" ht="17.25" customHeight="1">
      <c r="A67" s="267"/>
      <c r="B67" s="252">
        <v>2324282</v>
      </c>
      <c r="C67" s="265" t="s">
        <v>96</v>
      </c>
      <c r="D67" s="263" t="s">
        <v>112</v>
      </c>
      <c r="E67" s="252" t="s">
        <v>5</v>
      </c>
      <c r="F67" s="110"/>
    </row>
    <row r="68" spans="1:8" s="61" customFormat="1" ht="19.5" customHeight="1">
      <c r="A68" s="267"/>
      <c r="B68" s="268">
        <v>5791000</v>
      </c>
      <c r="C68" s="265" t="s">
        <v>226</v>
      </c>
      <c r="D68" s="263"/>
      <c r="E68" s="252">
        <v>467500</v>
      </c>
      <c r="F68" s="62"/>
    </row>
    <row r="69" spans="1:8" s="61" customFormat="1" ht="19.5" customHeight="1">
      <c r="A69" s="267"/>
      <c r="B69" s="268">
        <v>583000</v>
      </c>
      <c r="C69" s="265" t="s">
        <v>238</v>
      </c>
      <c r="D69" s="263"/>
      <c r="E69" s="252">
        <v>72500</v>
      </c>
      <c r="F69" s="62"/>
    </row>
    <row r="70" spans="1:8" s="61" customFormat="1" ht="18" customHeight="1">
      <c r="A70" s="267"/>
      <c r="B70" s="268">
        <v>759540</v>
      </c>
      <c r="C70" s="265" t="s">
        <v>243</v>
      </c>
      <c r="D70" s="263"/>
      <c r="E70" s="256">
        <v>63140</v>
      </c>
      <c r="F70" s="62"/>
    </row>
    <row r="71" spans="1:8" s="61" customFormat="1" ht="15" customHeight="1">
      <c r="A71" s="267"/>
      <c r="B71" s="268">
        <v>67798</v>
      </c>
      <c r="C71" s="265" t="s">
        <v>244</v>
      </c>
      <c r="D71" s="263"/>
      <c r="E71" s="256" t="s">
        <v>5</v>
      </c>
      <c r="F71" s="62"/>
      <c r="H71" s="61" t="s">
        <v>98</v>
      </c>
    </row>
    <row r="72" spans="1:8" s="61" customFormat="1" ht="17.25" customHeight="1">
      <c r="A72" s="267"/>
      <c r="B72" s="268">
        <v>1461816.97</v>
      </c>
      <c r="C72" s="265" t="s">
        <v>16</v>
      </c>
      <c r="D72" s="263"/>
      <c r="E72" s="252">
        <v>157385.98000000001</v>
      </c>
      <c r="F72" s="62"/>
    </row>
    <row r="73" spans="1:8" s="61" customFormat="1" ht="17.25" customHeight="1">
      <c r="A73" s="267"/>
      <c r="B73" s="279">
        <v>30500</v>
      </c>
      <c r="C73" s="265" t="s">
        <v>245</v>
      </c>
      <c r="D73" s="263"/>
      <c r="E73" s="280" t="s">
        <v>5</v>
      </c>
      <c r="F73" s="62"/>
    </row>
    <row r="74" spans="1:8" s="61" customFormat="1" ht="17.25" customHeight="1">
      <c r="A74" s="267"/>
      <c r="B74" s="270">
        <f>SUM(B63:B73)</f>
        <v>16698625.530000001</v>
      </c>
      <c r="C74" s="271" t="s">
        <v>81</v>
      </c>
      <c r="D74" s="263"/>
      <c r="E74" s="270">
        <f>SUM(E63:E73)</f>
        <v>855230.07</v>
      </c>
      <c r="F74" s="62"/>
    </row>
    <row r="75" spans="1:8" s="61" customFormat="1" ht="18.75" customHeight="1">
      <c r="A75" s="267"/>
      <c r="B75" s="270">
        <f>SUM(B62+B74)</f>
        <v>36714050.399999999</v>
      </c>
      <c r="C75" s="272" t="s">
        <v>62</v>
      </c>
      <c r="D75" s="254"/>
      <c r="E75" s="270">
        <f>SUM(E62+E74)</f>
        <v>6479055.3200000003</v>
      </c>
      <c r="F75" s="62"/>
    </row>
    <row r="76" spans="1:8" s="61" customFormat="1" ht="18" customHeight="1">
      <c r="A76" s="267"/>
      <c r="B76" s="261">
        <v>3654373.05</v>
      </c>
      <c r="C76" s="272" t="s">
        <v>72</v>
      </c>
      <c r="D76" s="254"/>
      <c r="E76" s="266">
        <v>1381022.21</v>
      </c>
      <c r="F76" s="62"/>
    </row>
    <row r="77" spans="1:8" s="61" customFormat="1" ht="14.25" customHeight="1">
      <c r="A77" s="267"/>
      <c r="B77" s="269"/>
      <c r="C77" s="272" t="s">
        <v>63</v>
      </c>
      <c r="D77" s="254"/>
      <c r="E77" s="273"/>
      <c r="F77" s="62"/>
    </row>
    <row r="78" spans="1:8" s="61" customFormat="1" ht="14.25" customHeight="1">
      <c r="A78" s="267"/>
      <c r="B78" s="269"/>
      <c r="C78" s="272" t="s">
        <v>73</v>
      </c>
      <c r="D78" s="254"/>
      <c r="E78" s="256"/>
      <c r="F78" s="62"/>
    </row>
    <row r="79" spans="1:8" s="61" customFormat="1" ht="15" customHeight="1" thickBot="1">
      <c r="A79" s="267"/>
      <c r="B79" s="259">
        <f>SUM(B9+B36-B75)</f>
        <v>20427434.810000002</v>
      </c>
      <c r="C79" s="253" t="s">
        <v>61</v>
      </c>
      <c r="D79" s="254"/>
      <c r="E79" s="260">
        <f>SUM(E9+E36-E75)</f>
        <v>20427434.809999999</v>
      </c>
      <c r="F79" s="62"/>
    </row>
    <row r="80" spans="1:8" s="7" customFormat="1" ht="22.5" customHeight="1" thickTop="1">
      <c r="A80" s="274"/>
      <c r="B80" s="156"/>
      <c r="C80" s="58"/>
      <c r="D80" s="60"/>
      <c r="E80" s="156"/>
      <c r="F80" s="58"/>
    </row>
    <row r="81" spans="1:6" s="59" customFormat="1">
      <c r="A81" s="275" t="s">
        <v>34</v>
      </c>
      <c r="B81" s="276"/>
      <c r="C81" s="58" t="s">
        <v>106</v>
      </c>
      <c r="D81" s="60" t="s">
        <v>159</v>
      </c>
      <c r="E81" s="156"/>
      <c r="F81" s="84"/>
    </row>
    <row r="82" spans="1:6" s="59" customFormat="1" ht="24.75" customHeight="1">
      <c r="A82" s="275"/>
      <c r="B82" s="276"/>
      <c r="C82" s="58"/>
      <c r="D82" s="60"/>
      <c r="E82" s="156"/>
      <c r="F82" s="84"/>
    </row>
    <row r="83" spans="1:6" s="59" customFormat="1">
      <c r="A83" s="275" t="s">
        <v>227</v>
      </c>
      <c r="B83" s="277"/>
      <c r="C83" s="58"/>
      <c r="D83" s="60"/>
      <c r="E83" s="278"/>
      <c r="F83" s="84"/>
    </row>
    <row r="84" spans="1:6" s="59" customFormat="1" ht="18" customHeight="1">
      <c r="A84" s="275" t="s">
        <v>290</v>
      </c>
      <c r="B84" s="277"/>
      <c r="C84" s="58"/>
      <c r="D84" s="60"/>
      <c r="E84" s="278"/>
      <c r="F84" s="84"/>
    </row>
    <row r="85" spans="1:6" s="59" customFormat="1" ht="18" customHeight="1">
      <c r="A85" s="275" t="s">
        <v>291</v>
      </c>
      <c r="B85" s="277"/>
      <c r="C85" s="58"/>
      <c r="D85" s="60"/>
      <c r="E85" s="278"/>
      <c r="F85" s="84"/>
    </row>
    <row r="86" spans="1:6" s="3" customFormat="1">
      <c r="A86" s="275" t="s">
        <v>292</v>
      </c>
      <c r="B86" s="277"/>
      <c r="C86" s="58"/>
      <c r="D86" s="60"/>
      <c r="E86" s="277"/>
      <c r="F86" s="84"/>
    </row>
    <row r="87" spans="1:6" s="7" customFormat="1">
      <c r="A87" s="15"/>
      <c r="B87" s="157"/>
      <c r="D87" s="21"/>
      <c r="E87" s="157"/>
    </row>
    <row r="88" spans="1:6" s="7" customFormat="1">
      <c r="A88" s="15"/>
      <c r="B88" s="157"/>
      <c r="D88" s="21"/>
      <c r="E88" s="157"/>
    </row>
    <row r="89" spans="1:6" s="7" customFormat="1">
      <c r="A89" s="15"/>
      <c r="B89" s="157"/>
      <c r="D89" s="21"/>
      <c r="E89" s="157"/>
    </row>
    <row r="90" spans="1:6" s="7" customFormat="1">
      <c r="A90" s="15"/>
      <c r="B90" s="157"/>
      <c r="D90" s="21"/>
      <c r="E90" s="157"/>
    </row>
    <row r="91" spans="1:6" s="7" customFormat="1">
      <c r="A91" s="15"/>
      <c r="B91" s="157"/>
      <c r="D91" s="21"/>
      <c r="E91" s="157"/>
    </row>
    <row r="92" spans="1:6" s="7" customFormat="1">
      <c r="A92" s="15"/>
      <c r="B92" s="157"/>
      <c r="D92" s="21"/>
      <c r="E92" s="157"/>
    </row>
    <row r="93" spans="1:6" s="7" customFormat="1">
      <c r="A93" s="15"/>
      <c r="B93" s="157"/>
      <c r="D93" s="21"/>
      <c r="E93" s="146"/>
    </row>
    <row r="94" spans="1:6" s="7" customFormat="1">
      <c r="A94" s="15"/>
      <c r="B94" s="158"/>
      <c r="D94" s="21"/>
      <c r="E94" s="158"/>
    </row>
    <row r="95" spans="1:6" s="7" customFormat="1">
      <c r="A95" s="15"/>
      <c r="B95" s="157"/>
      <c r="D95" s="21"/>
      <c r="E95" s="157"/>
    </row>
    <row r="96" spans="1:6" s="7" customFormat="1">
      <c r="A96" s="15"/>
      <c r="B96" s="157"/>
      <c r="D96" s="21"/>
      <c r="E96" s="157"/>
    </row>
    <row r="97" spans="1:5" s="7" customFormat="1">
      <c r="A97" s="15"/>
      <c r="B97" s="157"/>
      <c r="D97" s="21"/>
      <c r="E97" s="157"/>
    </row>
    <row r="98" spans="1:5" s="7" customFormat="1">
      <c r="A98" s="15"/>
      <c r="B98" s="157"/>
      <c r="D98" s="21"/>
      <c r="E98" s="157"/>
    </row>
    <row r="99" spans="1:5" s="7" customFormat="1">
      <c r="A99" s="15"/>
      <c r="B99" s="157"/>
      <c r="D99" s="21"/>
      <c r="E99" s="157"/>
    </row>
    <row r="100" spans="1:5" s="7" customFormat="1">
      <c r="A100" s="15"/>
      <c r="B100" s="157"/>
      <c r="D100" s="21"/>
      <c r="E100" s="157"/>
    </row>
    <row r="101" spans="1:5" s="7" customFormat="1">
      <c r="A101" s="15"/>
      <c r="B101" s="157"/>
      <c r="D101" s="21"/>
      <c r="E101" s="157"/>
    </row>
    <row r="102" spans="1:5" s="7" customFormat="1">
      <c r="A102" s="15"/>
      <c r="B102" s="157"/>
      <c r="D102" s="21"/>
      <c r="E102" s="157"/>
    </row>
    <row r="103" spans="1:5" s="7" customFormat="1">
      <c r="A103" s="15"/>
      <c r="B103" s="157"/>
      <c r="D103" s="21"/>
      <c r="E103" s="157"/>
    </row>
    <row r="104" spans="1:5" s="7" customFormat="1">
      <c r="A104" s="15"/>
      <c r="B104" s="157"/>
      <c r="D104" s="21"/>
      <c r="E104" s="157"/>
    </row>
    <row r="105" spans="1:5" s="7" customFormat="1">
      <c r="A105" s="15"/>
      <c r="B105" s="157"/>
      <c r="D105" s="21"/>
      <c r="E105" s="157"/>
    </row>
    <row r="106" spans="1:5" s="7" customFormat="1">
      <c r="A106" s="15"/>
      <c r="B106" s="157"/>
      <c r="D106" s="21"/>
      <c r="E106" s="157"/>
    </row>
    <row r="107" spans="1:5" s="7" customFormat="1">
      <c r="A107" s="15"/>
      <c r="B107" s="157"/>
      <c r="D107" s="21"/>
      <c r="E107" s="157"/>
    </row>
    <row r="108" spans="1:5" s="7" customFormat="1">
      <c r="A108" s="15"/>
      <c r="B108" s="157"/>
      <c r="D108" s="21"/>
      <c r="E108" s="157"/>
    </row>
    <row r="109" spans="1:5" s="7" customFormat="1">
      <c r="A109" s="15"/>
      <c r="B109" s="157"/>
      <c r="D109" s="21"/>
      <c r="E109" s="157"/>
    </row>
    <row r="110" spans="1:5" s="7" customFormat="1">
      <c r="A110" s="15"/>
      <c r="B110" s="157"/>
      <c r="D110" s="21"/>
      <c r="E110" s="157"/>
    </row>
    <row r="111" spans="1:5" s="7" customFormat="1">
      <c r="A111" s="15"/>
      <c r="B111" s="157"/>
      <c r="D111" s="21"/>
      <c r="E111" s="157"/>
    </row>
    <row r="112" spans="1:5" s="7" customFormat="1">
      <c r="A112" s="15"/>
      <c r="B112" s="157"/>
      <c r="D112" s="21"/>
      <c r="E112" s="157"/>
    </row>
    <row r="113" spans="1:5" s="7" customFormat="1">
      <c r="A113" s="15"/>
      <c r="B113" s="157"/>
      <c r="D113" s="21"/>
      <c r="E113" s="157"/>
    </row>
    <row r="114" spans="1:5" s="7" customFormat="1">
      <c r="A114" s="15"/>
      <c r="B114" s="157"/>
      <c r="D114" s="21"/>
      <c r="E114" s="157"/>
    </row>
    <row r="115" spans="1:5" s="7" customFormat="1">
      <c r="A115" s="15"/>
      <c r="B115" s="157"/>
      <c r="D115" s="21"/>
      <c r="E115" s="157"/>
    </row>
    <row r="116" spans="1:5" s="7" customFormat="1">
      <c r="A116" s="15"/>
      <c r="B116" s="157"/>
      <c r="D116" s="21"/>
      <c r="E116" s="157"/>
    </row>
    <row r="117" spans="1:5" s="7" customFormat="1">
      <c r="A117" s="15"/>
      <c r="B117" s="157"/>
      <c r="D117" s="21"/>
      <c r="E117" s="157"/>
    </row>
    <row r="118" spans="1:5" s="7" customFormat="1">
      <c r="A118" s="15"/>
      <c r="B118" s="157"/>
      <c r="D118" s="21"/>
      <c r="E118" s="157"/>
    </row>
    <row r="119" spans="1:5" s="7" customFormat="1">
      <c r="A119" s="15"/>
      <c r="B119" s="157"/>
      <c r="D119" s="21"/>
      <c r="E119" s="157"/>
    </row>
    <row r="120" spans="1:5" s="7" customFormat="1">
      <c r="A120" s="15"/>
      <c r="B120" s="157"/>
      <c r="D120" s="21"/>
      <c r="E120" s="157"/>
    </row>
    <row r="121" spans="1:5" s="7" customFormat="1">
      <c r="A121" s="15"/>
      <c r="B121" s="157"/>
      <c r="D121" s="21"/>
      <c r="E121" s="157"/>
    </row>
    <row r="122" spans="1:5" s="7" customFormat="1">
      <c r="A122" s="15"/>
      <c r="B122" s="157"/>
      <c r="D122" s="21"/>
      <c r="E122" s="157"/>
    </row>
    <row r="123" spans="1:5" s="7" customFormat="1">
      <c r="A123" s="15"/>
      <c r="B123" s="157"/>
      <c r="D123" s="21"/>
      <c r="E123" s="157"/>
    </row>
    <row r="124" spans="1:5" s="7" customFormat="1">
      <c r="A124" s="15"/>
      <c r="B124" s="157"/>
      <c r="D124" s="21"/>
      <c r="E124" s="157"/>
    </row>
    <row r="125" spans="1:5" s="7" customFormat="1">
      <c r="A125" s="15"/>
      <c r="B125" s="157"/>
      <c r="D125" s="21"/>
      <c r="E125" s="157"/>
    </row>
    <row r="126" spans="1:5" s="7" customFormat="1">
      <c r="A126" s="15"/>
      <c r="B126" s="157"/>
      <c r="D126" s="21"/>
      <c r="E126" s="157"/>
    </row>
    <row r="127" spans="1:5" s="7" customFormat="1">
      <c r="A127" s="15"/>
      <c r="B127" s="157"/>
      <c r="D127" s="21"/>
      <c r="E127" s="157"/>
    </row>
    <row r="128" spans="1:5" s="7" customFormat="1">
      <c r="A128" s="15"/>
      <c r="B128" s="157"/>
      <c r="D128" s="21"/>
      <c r="E128" s="157"/>
    </row>
    <row r="129" spans="1:5" s="7" customFormat="1">
      <c r="A129" s="15"/>
      <c r="B129" s="157"/>
      <c r="D129" s="21"/>
      <c r="E129" s="157"/>
    </row>
    <row r="130" spans="1:5" s="7" customFormat="1">
      <c r="A130" s="15"/>
      <c r="B130" s="157"/>
      <c r="D130" s="21"/>
      <c r="E130" s="157"/>
    </row>
    <row r="131" spans="1:5" s="7" customFormat="1">
      <c r="A131" s="15"/>
      <c r="B131" s="157"/>
      <c r="D131" s="21"/>
      <c r="E131" s="157"/>
    </row>
    <row r="132" spans="1:5" s="7" customFormat="1">
      <c r="A132" s="15"/>
      <c r="B132" s="157"/>
      <c r="D132" s="21"/>
      <c r="E132" s="157"/>
    </row>
    <row r="133" spans="1:5" s="7" customFormat="1">
      <c r="A133" s="15"/>
      <c r="B133" s="157"/>
      <c r="D133" s="21"/>
      <c r="E133" s="157"/>
    </row>
    <row r="134" spans="1:5" s="7" customFormat="1">
      <c r="A134" s="15"/>
      <c r="B134" s="157"/>
      <c r="D134" s="21"/>
      <c r="E134" s="157"/>
    </row>
    <row r="135" spans="1:5" s="7" customFormat="1">
      <c r="A135" s="15"/>
      <c r="B135" s="157"/>
      <c r="D135" s="21"/>
      <c r="E135" s="157"/>
    </row>
    <row r="136" spans="1:5" s="7" customFormat="1">
      <c r="A136" s="15"/>
      <c r="B136" s="157"/>
      <c r="D136" s="21"/>
      <c r="E136" s="157"/>
    </row>
    <row r="137" spans="1:5" s="7" customFormat="1">
      <c r="A137" s="15"/>
      <c r="B137" s="157"/>
      <c r="D137" s="21"/>
      <c r="E137" s="157"/>
    </row>
    <row r="138" spans="1:5" s="7" customFormat="1">
      <c r="A138" s="15"/>
      <c r="B138" s="157"/>
      <c r="D138" s="21"/>
      <c r="E138" s="157"/>
    </row>
    <row r="139" spans="1:5" s="7" customFormat="1">
      <c r="A139" s="15"/>
      <c r="B139" s="157"/>
      <c r="D139" s="21"/>
      <c r="E139" s="157"/>
    </row>
    <row r="140" spans="1:5" s="7" customFormat="1">
      <c r="A140" s="15"/>
      <c r="B140" s="157"/>
      <c r="D140" s="21"/>
      <c r="E140" s="157"/>
    </row>
    <row r="141" spans="1:5" s="7" customFormat="1">
      <c r="A141" s="15"/>
      <c r="B141" s="157"/>
      <c r="D141" s="21"/>
      <c r="E141" s="157"/>
    </row>
    <row r="142" spans="1:5" s="7" customFormat="1">
      <c r="A142" s="15"/>
      <c r="B142" s="157"/>
      <c r="D142" s="21"/>
      <c r="E142" s="157"/>
    </row>
    <row r="143" spans="1:5" s="7" customFormat="1">
      <c r="A143" s="15"/>
      <c r="B143" s="157"/>
      <c r="D143" s="21"/>
      <c r="E143" s="157"/>
    </row>
    <row r="144" spans="1:5" s="7" customFormat="1">
      <c r="A144" s="15"/>
      <c r="B144" s="157"/>
      <c r="D144" s="21"/>
      <c r="E144" s="157"/>
    </row>
    <row r="145" spans="1:5" s="7" customFormat="1">
      <c r="A145" s="15"/>
      <c r="B145" s="157"/>
      <c r="D145" s="21"/>
      <c r="E145" s="157"/>
    </row>
  </sheetData>
  <mergeCells count="9">
    <mergeCell ref="A40:B40"/>
    <mergeCell ref="C40:C41"/>
    <mergeCell ref="D40:D41"/>
    <mergeCell ref="A1:E1"/>
    <mergeCell ref="A4:E4"/>
    <mergeCell ref="A7:B7"/>
    <mergeCell ref="C7:C8"/>
    <mergeCell ref="D7:D8"/>
    <mergeCell ref="A39:E39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SSKTCOM</cp:lastModifiedBy>
  <cp:lastPrinted>2011-10-26T06:50:53Z</cp:lastPrinted>
  <dcterms:created xsi:type="dcterms:W3CDTF">2004-11-17T03:08:17Z</dcterms:created>
  <dcterms:modified xsi:type="dcterms:W3CDTF">2011-10-26T07:01:31Z</dcterms:modified>
</cp:coreProperties>
</file>